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0455" windowHeight="4875"/>
  </bookViews>
  <sheets>
    <sheet name="Sheet1 (2)" sheetId="4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U6" i="4"/>
  <c r="U8"/>
  <c r="U55" l="1"/>
  <c r="S55"/>
  <c r="S48"/>
  <c r="S43"/>
  <c r="S32"/>
  <c r="S21"/>
  <c r="S8"/>
  <c r="P13"/>
  <c r="P14"/>
  <c r="P46"/>
  <c r="P24"/>
  <c r="P42"/>
  <c r="T7"/>
  <c r="T9"/>
  <c r="T10"/>
  <c r="T11"/>
  <c r="T12"/>
  <c r="T13"/>
  <c r="T14"/>
  <c r="T16"/>
  <c r="T17"/>
  <c r="T18"/>
  <c r="T22"/>
  <c r="T23"/>
  <c r="T24"/>
  <c r="T25"/>
  <c r="T26"/>
  <c r="T27"/>
  <c r="T28"/>
  <c r="T29"/>
  <c r="T30"/>
  <c r="T31"/>
  <c r="T33"/>
  <c r="T34"/>
  <c r="T35"/>
  <c r="T36"/>
  <c r="T37"/>
  <c r="T38"/>
  <c r="T39"/>
  <c r="T40"/>
  <c r="T41"/>
  <c r="T42"/>
  <c r="T44"/>
  <c r="T45"/>
  <c r="T46"/>
  <c r="T47"/>
  <c r="T49"/>
  <c r="T50"/>
  <c r="T51"/>
  <c r="T52"/>
  <c r="T53"/>
  <c r="T54"/>
  <c r="T56"/>
  <c r="T57"/>
  <c r="T58"/>
  <c r="T59"/>
  <c r="P59" s="1"/>
  <c r="T60"/>
  <c r="T61"/>
  <c r="T62"/>
  <c r="T63"/>
  <c r="R7"/>
  <c r="R9"/>
  <c r="P9" s="1"/>
  <c r="R10"/>
  <c r="P10" s="1"/>
  <c r="R11"/>
  <c r="R12"/>
  <c r="R13"/>
  <c r="R14"/>
  <c r="R15"/>
  <c r="R16"/>
  <c r="R17"/>
  <c r="R18"/>
  <c r="R22"/>
  <c r="R23"/>
  <c r="R24"/>
  <c r="R25"/>
  <c r="R26"/>
  <c r="P26" s="1"/>
  <c r="R27"/>
  <c r="R28"/>
  <c r="R29"/>
  <c r="R30"/>
  <c r="R31"/>
  <c r="R33"/>
  <c r="R34"/>
  <c r="P34" s="1"/>
  <c r="R35"/>
  <c r="R36"/>
  <c r="R37"/>
  <c r="R38"/>
  <c r="R39"/>
  <c r="R40"/>
  <c r="R41"/>
  <c r="R42"/>
  <c r="R44"/>
  <c r="R45"/>
  <c r="R46"/>
  <c r="R47"/>
  <c r="R49"/>
  <c r="R50"/>
  <c r="R51"/>
  <c r="R52"/>
  <c r="R53"/>
  <c r="R54"/>
  <c r="R55"/>
  <c r="R56"/>
  <c r="R57"/>
  <c r="R58"/>
  <c r="R59"/>
  <c r="R60"/>
  <c r="R61"/>
  <c r="R62"/>
  <c r="R63"/>
  <c r="P63" s="1"/>
  <c r="Q7"/>
  <c r="P7" s="1"/>
  <c r="Q8"/>
  <c r="Q9"/>
  <c r="Q10"/>
  <c r="Q11"/>
  <c r="Q12"/>
  <c r="Q13"/>
  <c r="Q14"/>
  <c r="Q15"/>
  <c r="Q16"/>
  <c r="P16" s="1"/>
  <c r="Q17"/>
  <c r="P17" s="1"/>
  <c r="Q18"/>
  <c r="P18" s="1"/>
  <c r="Q22"/>
  <c r="P22" s="1"/>
  <c r="Q23"/>
  <c r="P23" s="1"/>
  <c r="Q24"/>
  <c r="Q25"/>
  <c r="Q26"/>
  <c r="Q27"/>
  <c r="Q28"/>
  <c r="Q29"/>
  <c r="P29" s="1"/>
  <c r="Q30"/>
  <c r="Q31"/>
  <c r="P31" s="1"/>
  <c r="Q33"/>
  <c r="Q34"/>
  <c r="Q35"/>
  <c r="Q36"/>
  <c r="P36" s="1"/>
  <c r="Q37"/>
  <c r="P37" s="1"/>
  <c r="Q38"/>
  <c r="P38" s="1"/>
  <c r="Q39"/>
  <c r="Q40"/>
  <c r="Q41"/>
  <c r="Q42"/>
  <c r="Q44"/>
  <c r="Q45"/>
  <c r="Q46"/>
  <c r="Q47"/>
  <c r="P47" s="1"/>
  <c r="Q49"/>
  <c r="Q50"/>
  <c r="P50" s="1"/>
  <c r="Q51"/>
  <c r="Q52"/>
  <c r="Q53"/>
  <c r="P53" s="1"/>
  <c r="Q54"/>
  <c r="P54" s="1"/>
  <c r="Q56"/>
  <c r="Q55" s="1"/>
  <c r="Q57"/>
  <c r="P57" s="1"/>
  <c r="Q58"/>
  <c r="Q59"/>
  <c r="Q60"/>
  <c r="Q61"/>
  <c r="P61" s="1"/>
  <c r="Q62"/>
  <c r="P62" s="1"/>
  <c r="Q63"/>
  <c r="L63"/>
  <c r="L62"/>
  <c r="G62"/>
  <c r="B62"/>
  <c r="L61"/>
  <c r="B61"/>
  <c r="L60"/>
  <c r="B60"/>
  <c r="L59"/>
  <c r="G59"/>
  <c r="B59"/>
  <c r="L58"/>
  <c r="G58"/>
  <c r="B58"/>
  <c r="L57"/>
  <c r="G57"/>
  <c r="B57"/>
  <c r="L56"/>
  <c r="G56"/>
  <c r="B56"/>
  <c r="O55"/>
  <c r="N55"/>
  <c r="M55"/>
  <c r="K55"/>
  <c r="T55" s="1"/>
  <c r="J55"/>
  <c r="I55"/>
  <c r="H55"/>
  <c r="C55"/>
  <c r="B55" s="1"/>
  <c r="U54"/>
  <c r="L54"/>
  <c r="B54"/>
  <c r="U53"/>
  <c r="L53"/>
  <c r="G53"/>
  <c r="B53"/>
  <c r="L52"/>
  <c r="G52"/>
  <c r="B52"/>
  <c r="U51"/>
  <c r="L51"/>
  <c r="G51"/>
  <c r="L50"/>
  <c r="G50"/>
  <c r="B50"/>
  <c r="U49"/>
  <c r="U48" s="1"/>
  <c r="L49"/>
  <c r="G49"/>
  <c r="B49"/>
  <c r="O48"/>
  <c r="T48" s="1"/>
  <c r="N48"/>
  <c r="R48" s="1"/>
  <c r="M48"/>
  <c r="K48"/>
  <c r="J48"/>
  <c r="I48"/>
  <c r="H48"/>
  <c r="G48" s="1"/>
  <c r="F48"/>
  <c r="E48"/>
  <c r="D48"/>
  <c r="C48"/>
  <c r="U47"/>
  <c r="L47"/>
  <c r="G47"/>
  <c r="B47"/>
  <c r="U46"/>
  <c r="L46"/>
  <c r="G46"/>
  <c r="B46"/>
  <c r="L45"/>
  <c r="G45"/>
  <c r="B45"/>
  <c r="U44"/>
  <c r="U43" s="1"/>
  <c r="L44"/>
  <c r="G44"/>
  <c r="B44"/>
  <c r="O43"/>
  <c r="T43" s="1"/>
  <c r="N43"/>
  <c r="M43"/>
  <c r="K43"/>
  <c r="J43"/>
  <c r="I43"/>
  <c r="R43" s="1"/>
  <c r="H43"/>
  <c r="Q43" s="1"/>
  <c r="F43"/>
  <c r="E43"/>
  <c r="D43"/>
  <c r="C43"/>
  <c r="U42"/>
  <c r="L42"/>
  <c r="B42"/>
  <c r="U41"/>
  <c r="U32" s="1"/>
  <c r="L41"/>
  <c r="B41"/>
  <c r="L40"/>
  <c r="G40"/>
  <c r="B40"/>
  <c r="L39"/>
  <c r="G39"/>
  <c r="B39"/>
  <c r="L38"/>
  <c r="G38"/>
  <c r="B38"/>
  <c r="L37"/>
  <c r="G37"/>
  <c r="B37"/>
  <c r="L36"/>
  <c r="G36"/>
  <c r="B36"/>
  <c r="L35"/>
  <c r="G35"/>
  <c r="B35"/>
  <c r="L34"/>
  <c r="G34"/>
  <c r="B34"/>
  <c r="L33"/>
  <c r="G33"/>
  <c r="B33"/>
  <c r="O32"/>
  <c r="N32"/>
  <c r="M32"/>
  <c r="K32"/>
  <c r="J32"/>
  <c r="I32"/>
  <c r="R32" s="1"/>
  <c r="H32"/>
  <c r="F32"/>
  <c r="E32"/>
  <c r="D32"/>
  <c r="C32"/>
  <c r="U31"/>
  <c r="U21" s="1"/>
  <c r="L31"/>
  <c r="G31"/>
  <c r="B31"/>
  <c r="L30"/>
  <c r="G30"/>
  <c r="B30"/>
  <c r="L29"/>
  <c r="G29"/>
  <c r="B29"/>
  <c r="L28"/>
  <c r="G28"/>
  <c r="B28"/>
  <c r="L27"/>
  <c r="G27"/>
  <c r="B27"/>
  <c r="L26"/>
  <c r="G26"/>
  <c r="B26"/>
  <c r="L25"/>
  <c r="G25"/>
  <c r="B25"/>
  <c r="L24"/>
  <c r="G24"/>
  <c r="B24"/>
  <c r="L23"/>
  <c r="G23"/>
  <c r="G21" s="1"/>
  <c r="B23"/>
  <c r="L22"/>
  <c r="G22"/>
  <c r="B22"/>
  <c r="O21"/>
  <c r="N21"/>
  <c r="M21"/>
  <c r="Q21" s="1"/>
  <c r="K21"/>
  <c r="J21"/>
  <c r="J20" s="1"/>
  <c r="I21"/>
  <c r="R21" s="1"/>
  <c r="H21"/>
  <c r="F21"/>
  <c r="F20" s="1"/>
  <c r="F19" s="1"/>
  <c r="E21"/>
  <c r="D21"/>
  <c r="C21"/>
  <c r="G18"/>
  <c r="B18"/>
  <c r="G17"/>
  <c r="B17"/>
  <c r="G16"/>
  <c r="B16"/>
  <c r="B15" s="1"/>
  <c r="O15"/>
  <c r="L15"/>
  <c r="K15"/>
  <c r="T15" s="1"/>
  <c r="F15"/>
  <c r="F6" s="1"/>
  <c r="G14"/>
  <c r="B14"/>
  <c r="G13"/>
  <c r="B13"/>
  <c r="G12"/>
  <c r="B12"/>
  <c r="G11"/>
  <c r="B11"/>
  <c r="G10"/>
  <c r="B10"/>
  <c r="G9"/>
  <c r="B9"/>
  <c r="N8"/>
  <c r="L8"/>
  <c r="L6" s="1"/>
  <c r="K8"/>
  <c r="K6" s="1"/>
  <c r="T6" s="1"/>
  <c r="J8"/>
  <c r="I8"/>
  <c r="I6" s="1"/>
  <c r="R6" s="1"/>
  <c r="H8"/>
  <c r="D8"/>
  <c r="G7"/>
  <c r="B7"/>
  <c r="O6"/>
  <c r="N6"/>
  <c r="M6"/>
  <c r="E6"/>
  <c r="D6"/>
  <c r="C6"/>
  <c r="L48" l="1"/>
  <c r="J19"/>
  <c r="P15"/>
  <c r="B21"/>
  <c r="S20"/>
  <c r="S19" s="1"/>
  <c r="P43"/>
  <c r="P58"/>
  <c r="P49"/>
  <c r="P41"/>
  <c r="P33"/>
  <c r="P25"/>
  <c r="E20"/>
  <c r="E19" s="1"/>
  <c r="T32"/>
  <c r="L43"/>
  <c r="B48"/>
  <c r="L55"/>
  <c r="T8"/>
  <c r="D20"/>
  <c r="D19" s="1"/>
  <c r="P60"/>
  <c r="P51"/>
  <c r="P35"/>
  <c r="P27"/>
  <c r="P11"/>
  <c r="P28"/>
  <c r="H20"/>
  <c r="Q48"/>
  <c r="Q32"/>
  <c r="B8"/>
  <c r="B6" s="1"/>
  <c r="C20"/>
  <c r="C19" s="1"/>
  <c r="M20"/>
  <c r="M19" s="1"/>
  <c r="G43"/>
  <c r="B43"/>
  <c r="I20"/>
  <c r="P52"/>
  <c r="P44"/>
  <c r="P12"/>
  <c r="G32"/>
  <c r="N20"/>
  <c r="N19" s="1"/>
  <c r="B32"/>
  <c r="P30"/>
  <c r="R8"/>
  <c r="P8" s="1"/>
  <c r="P55"/>
  <c r="P56"/>
  <c r="P45"/>
  <c r="P21"/>
  <c r="P39"/>
  <c r="P48"/>
  <c r="P40"/>
  <c r="O20"/>
  <c r="O19" s="1"/>
  <c r="L32"/>
  <c r="T20"/>
  <c r="T21"/>
  <c r="G20"/>
  <c r="B20"/>
  <c r="B19" s="1"/>
  <c r="G8"/>
  <c r="L21"/>
  <c r="H6"/>
  <c r="Q6" s="1"/>
  <c r="P6" s="1"/>
  <c r="K20"/>
  <c r="K19" s="1"/>
  <c r="U20"/>
  <c r="U19" s="1"/>
  <c r="G55"/>
  <c r="G15"/>
  <c r="I19" l="1"/>
  <c r="R19" s="1"/>
  <c r="R20"/>
  <c r="H19"/>
  <c r="Q19" s="1"/>
  <c r="Q20"/>
  <c r="P20" s="1"/>
  <c r="G19"/>
  <c r="P32"/>
  <c r="L20"/>
  <c r="L19" s="1"/>
  <c r="T19"/>
  <c r="P19" s="1"/>
  <c r="G6"/>
</calcChain>
</file>

<file path=xl/sharedStrings.xml><?xml version="1.0" encoding="utf-8"?>
<sst xmlns="http://schemas.openxmlformats.org/spreadsheetml/2006/main" count="104" uniqueCount="85">
  <si>
    <t xml:space="preserve"> - Cao đẳng </t>
  </si>
  <si>
    <t xml:space="preserve"> - Trung cấp </t>
  </si>
  <si>
    <t xml:space="preserve"> - LP tuyển sinh</t>
  </si>
  <si>
    <t xml:space="preserve"> - THPT</t>
  </si>
  <si>
    <t xml:space="preserve"> - HP ngắn hạn</t>
  </si>
  <si>
    <t xml:space="preserve"> - Thu sự nghiệp khác</t>
  </si>
  <si>
    <t xml:space="preserve"> - Thu dịch vụ</t>
  </si>
  <si>
    <t xml:space="preserve"> 1.1. Nhóm chi thanh toán cá nhân    </t>
  </si>
  <si>
    <t xml:space="preserve"> Mục 6000</t>
  </si>
  <si>
    <t xml:space="preserve"> Mục 6050</t>
  </si>
  <si>
    <t xml:space="preserve"> Mục 6100</t>
  </si>
  <si>
    <t xml:space="preserve"> Mục 6150</t>
  </si>
  <si>
    <t xml:space="preserve"> Mục 6200</t>
  </si>
  <si>
    <t xml:space="preserve"> Mục 6250  </t>
  </si>
  <si>
    <t xml:space="preserve"> Mục 6300</t>
  </si>
  <si>
    <t xml:space="preserve"> Mục 6400</t>
  </si>
  <si>
    <t xml:space="preserve"> Mục 7250</t>
  </si>
  <si>
    <t>…………………………………..</t>
  </si>
  <si>
    <t xml:space="preserve"> 1.2.Nhóm chi nghiệp vụ chuyên môn  </t>
  </si>
  <si>
    <t xml:space="preserve"> Mục 6500</t>
  </si>
  <si>
    <t xml:space="preserve"> Mục 6550</t>
  </si>
  <si>
    <t xml:space="preserve"> Mục 6600</t>
  </si>
  <si>
    <t xml:space="preserve"> Mục 6650 </t>
  </si>
  <si>
    <t xml:space="preserve"> Mục 6700</t>
  </si>
  <si>
    <t xml:space="preserve"> Mục 6750 </t>
  </si>
  <si>
    <t xml:space="preserve"> Mục 6900</t>
  </si>
  <si>
    <t xml:space="preserve"> Mục 7000</t>
  </si>
  <si>
    <t>……………………………………</t>
  </si>
  <si>
    <t xml:space="preserve"> 1.3.Nhóm chi mua sắm sửa chữa  </t>
  </si>
  <si>
    <t xml:space="preserve"> Mục 9000  </t>
  </si>
  <si>
    <t xml:space="preserve"> Mục 9050 </t>
  </si>
  <si>
    <t xml:space="preserve"> Mục 9100 </t>
  </si>
  <si>
    <t>………………………….</t>
  </si>
  <si>
    <t xml:space="preserve"> 1.4. Các khoản chi khác ( các mục chi còn lại ) </t>
  </si>
  <si>
    <t xml:space="preserve"> Mục 7150</t>
  </si>
  <si>
    <t xml:space="preserve"> Mục 7750  </t>
  </si>
  <si>
    <t xml:space="preserve"> Mục 7950</t>
  </si>
  <si>
    <t xml:space="preserve"> Mục 8000</t>
  </si>
  <si>
    <t>………………………………..</t>
  </si>
  <si>
    <t>2. Chi không thường xuyên</t>
  </si>
  <si>
    <t xml:space="preserve"> Mục 7850</t>
  </si>
  <si>
    <t>Năm 2014</t>
  </si>
  <si>
    <t>Nội dung</t>
  </si>
  <si>
    <t>Ngân sách</t>
  </si>
  <si>
    <t>Phí, LP</t>
  </si>
  <si>
    <t>Khác</t>
  </si>
  <si>
    <t>Viện trợ</t>
  </si>
  <si>
    <t>Tổng cộng</t>
  </si>
  <si>
    <t xml:space="preserve">Từ Tháng 01/2015 đến 15/9/2015 </t>
  </si>
  <si>
    <t>3. Chi dịch vụ</t>
  </si>
  <si>
    <t>II- Chi hoạt động</t>
  </si>
  <si>
    <t>1- Chi thường xuyên</t>
  </si>
  <si>
    <t>2/ Thu khác</t>
  </si>
  <si>
    <t xml:space="preserve"> - Cao đẳng nghề</t>
  </si>
  <si>
    <t xml:space="preserve"> - Trung cấp nghề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</si>
  <si>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</si>
  <si>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</si>
  <si>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</si>
  <si>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</si>
  <si>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</si>
  <si>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</si>
  <si>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</si>
  <si>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</si>
  <si>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</si>
  <si>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</si>
  <si>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</si>
  <si>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khac</t>
  </si>
  <si>
    <t xml:space="preserve">Từ Tháng 16/9/2015 đến 31/12/2015 </t>
  </si>
  <si>
    <t xml:space="preserve"> Mục 8001</t>
  </si>
  <si>
    <t>2/  Thu học phí</t>
  </si>
  <si>
    <t xml:space="preserve"> 1/ Ngân sách:</t>
  </si>
  <si>
    <t>I- Số thu</t>
  </si>
  <si>
    <t>(12)</t>
  </si>
  <si>
    <t>(13)</t>
  </si>
  <si>
    <t>(14)</t>
  </si>
  <si>
    <t>(15)</t>
  </si>
  <si>
    <t>(17)</t>
  </si>
  <si>
    <t>Dự toán năm 2015</t>
  </si>
  <si>
    <t>NĂM 2015</t>
  </si>
  <si>
    <t>(16)</t>
  </si>
  <si>
    <t>(18)</t>
  </si>
  <si>
    <t>(19)</t>
  </si>
  <si>
    <t>(20)</t>
  </si>
  <si>
    <t>(21)</t>
  </si>
  <si>
    <t>BÁO CÁO THU - CHI NĂM 2014  VÀ DỰ TOÁN NĂM 2015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</si>
</sst>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-* #,##0\ _₫_-;\-* #,##0\ _₫_-;_-* &quot;-&quot;\ _₫_-;_-@_-"/>
    <numFmt numFmtId="165" formatCode="_(* #,##0_);_(* \(#,##0\);_(* &quot;-&quot;??_);_(@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/>
    <xf numFmtId="0" fontId="4" fillId="0" borderId="0" xfId="0" applyFont="1"/>
    <xf numFmtId="0" fontId="7" fillId="0" borderId="3" xfId="0" applyFont="1" applyBorder="1"/>
    <xf numFmtId="165" fontId="7" fillId="0" borderId="3" xfId="1" applyNumberFormat="1" applyFont="1" applyBorder="1" applyAlignment="1">
      <alignment horizontal="left"/>
    </xf>
    <xf numFmtId="165" fontId="8" fillId="0" borderId="3" xfId="1" applyNumberFormat="1" applyFont="1" applyBorder="1" applyAlignment="1">
      <alignment horizontal="left"/>
    </xf>
    <xf numFmtId="165" fontId="8" fillId="0" borderId="4" xfId="1" quotePrefix="1" applyNumberFormat="1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/>
    </xf>
    <xf numFmtId="165" fontId="5" fillId="0" borderId="4" xfId="1" applyNumberFormat="1" applyFont="1" applyBorder="1"/>
    <xf numFmtId="165" fontId="10" fillId="0" borderId="4" xfId="1" quotePrefix="1" applyNumberFormat="1" applyFont="1" applyBorder="1" applyAlignment="1">
      <alignment horizontal="left"/>
    </xf>
    <xf numFmtId="165" fontId="5" fillId="0" borderId="3" xfId="1" applyNumberFormat="1" applyFont="1" applyBorder="1"/>
    <xf numFmtId="165" fontId="11" fillId="0" borderId="3" xfId="1" applyNumberFormat="1" applyFont="1" applyBorder="1" applyAlignment="1">
      <alignment horizontal="left"/>
    </xf>
    <xf numFmtId="165" fontId="2" fillId="0" borderId="3" xfId="1" applyNumberFormat="1" applyFont="1" applyBorder="1"/>
    <xf numFmtId="165" fontId="10" fillId="0" borderId="3" xfId="1" applyNumberFormat="1" applyFont="1" applyBorder="1" applyAlignment="1">
      <alignment horizontal="left"/>
    </xf>
    <xf numFmtId="165" fontId="10" fillId="0" borderId="3" xfId="1" applyNumberFormat="1" applyFont="1" applyBorder="1"/>
    <xf numFmtId="165" fontId="11" fillId="0" borderId="3" xfId="1" applyNumberFormat="1" applyFont="1" applyBorder="1"/>
    <xf numFmtId="165" fontId="8" fillId="2" borderId="3" xfId="1" applyNumberFormat="1" applyFont="1" applyFill="1" applyBorder="1" applyAlignment="1">
      <alignment horizontal="left"/>
    </xf>
    <xf numFmtId="165" fontId="10" fillId="2" borderId="3" xfId="1" applyNumberFormat="1" applyFont="1" applyFill="1" applyBorder="1" applyAlignment="1">
      <alignment horizontal="left"/>
    </xf>
    <xf numFmtId="0" fontId="8" fillId="2" borderId="3" xfId="0" applyFont="1" applyFill="1" applyBorder="1"/>
    <xf numFmtId="165" fontId="10" fillId="2" borderId="3" xfId="1" applyNumberFormat="1" applyFont="1" applyFill="1" applyBorder="1"/>
    <xf numFmtId="165" fontId="2" fillId="2" borderId="3" xfId="1" applyNumberFormat="1" applyFont="1" applyFill="1" applyBorder="1"/>
    <xf numFmtId="165" fontId="5" fillId="2" borderId="3" xfId="1" applyNumberFormat="1" applyFont="1" applyFill="1" applyBorder="1"/>
    <xf numFmtId="0" fontId="4" fillId="2" borderId="5" xfId="0" applyFont="1" applyFill="1" applyBorder="1"/>
    <xf numFmtId="165" fontId="4" fillId="2" borderId="5" xfId="1" applyNumberFormat="1" applyFont="1" applyFill="1" applyBorder="1"/>
    <xf numFmtId="0" fontId="3" fillId="2" borderId="5" xfId="0" applyFont="1" applyFill="1" applyBorder="1"/>
    <xf numFmtId="0" fontId="6" fillId="0" borderId="0" xfId="0" applyFont="1" applyAlignment="1"/>
    <xf numFmtId="0" fontId="3" fillId="0" borderId="0" xfId="0" applyFont="1" applyAlignment="1">
      <alignment horizontal="center"/>
    </xf>
    <xf numFmtId="0" fontId="0" fillId="0" borderId="10" xfId="0" quotePrefix="1" applyBorder="1" applyAlignment="1">
      <alignment horizontal="center" vertical="center" wrapText="1"/>
    </xf>
    <xf numFmtId="164" fontId="11" fillId="0" borderId="3" xfId="1" applyNumberFormat="1" applyFont="1" applyBorder="1" applyAlignment="1">
      <alignment horizontal="left"/>
    </xf>
    <xf numFmtId="164" fontId="5" fillId="2" borderId="5" xfId="0" applyNumberFormat="1" applyFont="1" applyFill="1" applyBorder="1"/>
    <xf numFmtId="164" fontId="11" fillId="0" borderId="3" xfId="1" applyNumberFormat="1" applyFont="1" applyBorder="1" applyAlignment="1"/>
    <xf numFmtId="165" fontId="2" fillId="0" borderId="3" xfId="1" applyNumberFormat="1" applyFont="1" applyFill="1" applyBorder="1"/>
    <xf numFmtId="165" fontId="10" fillId="0" borderId="3" xfId="1" applyNumberFormat="1" applyFont="1" applyFill="1" applyBorder="1" applyAlignment="1">
      <alignment horizontal="left"/>
    </xf>
    <xf numFmtId="164" fontId="5" fillId="0" borderId="3" xfId="0" applyNumberFormat="1" applyFont="1" applyBorder="1" applyAlignment="1">
      <alignment horizontal="left"/>
    </xf>
    <xf numFmtId="164" fontId="10" fillId="2" borderId="3" xfId="0" applyNumberFormat="1" applyFont="1" applyFill="1" applyBorder="1" applyAlignment="1">
      <alignment horizontal="left"/>
    </xf>
    <xf numFmtId="0" fontId="9" fillId="0" borderId="4" xfId="0" applyFont="1" applyBorder="1" applyAlignment="1">
      <alignment horizontal="left"/>
    </xf>
    <xf numFmtId="165" fontId="5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164" fontId="5" fillId="0" borderId="4" xfId="0" applyNumberFormat="1" applyFont="1" applyBorder="1" applyAlignment="1">
      <alignment horizontal="left"/>
    </xf>
    <xf numFmtId="165" fontId="2" fillId="0" borderId="4" xfId="0" applyNumberFormat="1" applyFont="1" applyBorder="1" applyAlignment="1">
      <alignment horizontal="center"/>
    </xf>
    <xf numFmtId="165" fontId="2" fillId="0" borderId="4" xfId="1" applyNumberFormat="1" applyFont="1" applyBorder="1"/>
    <xf numFmtId="165" fontId="2" fillId="0" borderId="4" xfId="1" applyNumberFormat="1" applyFont="1" applyBorder="1" applyAlignment="1">
      <alignment horizontal="center"/>
    </xf>
    <xf numFmtId="165" fontId="11" fillId="0" borderId="3" xfId="1" applyNumberFormat="1" applyFont="1" applyFill="1" applyBorder="1" applyAlignment="1">
      <alignment horizontal="left"/>
    </xf>
    <xf numFmtId="164" fontId="5" fillId="2" borderId="5" xfId="0" applyNumberFormat="1" applyFont="1" applyFill="1" applyBorder="1" applyAlignment="1">
      <alignment horizontal="left"/>
    </xf>
    <xf numFmtId="0" fontId="2" fillId="0" borderId="3" xfId="0" applyFont="1" applyBorder="1"/>
    <xf numFmtId="165" fontId="5" fillId="0" borderId="3" xfId="0" applyNumberFormat="1" applyFont="1" applyBorder="1" applyAlignment="1">
      <alignment horizontal="center"/>
    </xf>
    <xf numFmtId="165" fontId="2" fillId="0" borderId="3" xfId="0" applyNumberFormat="1" applyFont="1" applyBorder="1" applyAlignment="1">
      <alignment horizontal="center"/>
    </xf>
    <xf numFmtId="165" fontId="5" fillId="2" borderId="3" xfId="0" applyNumberFormat="1" applyFont="1" applyFill="1" applyBorder="1" applyAlignment="1">
      <alignment horizontal="center"/>
    </xf>
    <xf numFmtId="165" fontId="2" fillId="0" borderId="11" xfId="1" applyNumberFormat="1" applyFont="1" applyBorder="1"/>
    <xf numFmtId="165" fontId="10" fillId="0" borderId="11" xfId="1" applyNumberFormat="1" applyFont="1" applyFill="1" applyBorder="1" applyAlignment="1">
      <alignment horizontal="left"/>
    </xf>
    <xf numFmtId="165" fontId="2" fillId="0" borderId="11" xfId="0" applyNumberFormat="1" applyFont="1" applyBorder="1" applyAlignment="1">
      <alignment horizontal="center"/>
    </xf>
    <xf numFmtId="165" fontId="10" fillId="2" borderId="11" xfId="1" applyNumberFormat="1" applyFont="1" applyFill="1" applyBorder="1" applyAlignment="1">
      <alignment horizontal="left"/>
    </xf>
    <xf numFmtId="165" fontId="10" fillId="2" borderId="5" xfId="1" applyNumberFormat="1" applyFont="1" applyFill="1" applyBorder="1" applyAlignment="1">
      <alignment horizontal="left"/>
    </xf>
    <xf numFmtId="165" fontId="5" fillId="2" borderId="5" xfId="0" applyNumberFormat="1" applyFont="1" applyFill="1" applyBorder="1" applyAlignment="1">
      <alignment horizontal="center"/>
    </xf>
    <xf numFmtId="0" fontId="7" fillId="0" borderId="11" xfId="0" applyFont="1" applyBorder="1"/>
    <xf numFmtId="165" fontId="10" fillId="0" borderId="11" xfId="1" applyNumberFormat="1" applyFont="1" applyBorder="1"/>
    <xf numFmtId="165" fontId="11" fillId="0" borderId="11" xfId="1" applyNumberFormat="1" applyFont="1" applyBorder="1"/>
    <xf numFmtId="164" fontId="2" fillId="0" borderId="3" xfId="0" applyNumberFormat="1" applyFont="1" applyBorder="1" applyAlignment="1">
      <alignment horizontal="left"/>
    </xf>
    <xf numFmtId="164" fontId="2" fillId="0" borderId="11" xfId="0" applyNumberFormat="1" applyFont="1" applyBorder="1" applyAlignment="1">
      <alignment horizontal="left"/>
    </xf>
    <xf numFmtId="164" fontId="5" fillId="0" borderId="1" xfId="0" applyNumberFormat="1" applyFont="1" applyBorder="1" applyAlignment="1">
      <alignment horizontal="center" vertical="center" wrapText="1"/>
    </xf>
    <xf numFmtId="164" fontId="0" fillId="0" borderId="8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63"/>
  <sheetViews>
    <sheetView tabSelected="1" topLeftCell="F42" workbookViewId="0">
      <selection activeCell="L57" sqref="L57"/>
    </sheetView>
  </sheetViews>
  <sheetFormatPr defaultRowHeight="15.75"/>
  <cols>
    <col min="1" max="1" width="45.28515625" style="1" customWidth="1"/>
    <col min="2" max="2" width="19" style="2" customWidth="1"/>
    <col min="3" max="3" width="17" style="1" customWidth="1"/>
    <col min="4" max="4" width="16.85546875" style="1" customWidth="1"/>
    <col min="5" max="5" width="13.28515625" style="1" customWidth="1"/>
    <col min="6" max="6" width="15.85546875" style="1" customWidth="1"/>
    <col min="7" max="7" width="17.42578125" style="1" customWidth="1"/>
    <col min="8" max="8" width="16.5703125" style="1" customWidth="1"/>
    <col min="9" max="9" width="16.42578125" style="1" customWidth="1"/>
    <col min="10" max="10" width="12.7109375" style="1" customWidth="1"/>
    <col min="11" max="11" width="15.85546875" style="1" customWidth="1"/>
    <col min="12" max="12" width="17.5703125" style="1" customWidth="1"/>
    <col min="13" max="13" width="17" style="1" customWidth="1"/>
    <col min="14" max="14" width="16.7109375" style="1" customWidth="1"/>
    <col min="15" max="15" width="15.85546875" style="1" customWidth="1"/>
    <col min="16" max="16" width="18.140625" style="1" customWidth="1"/>
    <col min="17" max="17" width="17.85546875" style="1" customWidth="1"/>
    <col min="18" max="18" width="17.28515625" style="1" customWidth="1"/>
    <col min="19" max="19" width="12.85546875" style="1" customWidth="1"/>
    <col min="20" max="20" width="15.85546875" style="1" customWidth="1"/>
    <col min="21" max="21" width="21" style="1" customWidth="1"/>
    <col min="22" max="16384" width="9.140625" style="1"/>
  </cols>
  <sheetData>
    <row r="1" spans="1:21" ht="18.75">
      <c r="A1" s="68" t="s">
        <v>84</v>
      </c>
      <c r="B1" s="68"/>
      <c r="C1" s="68"/>
      <c r="D1" s="68"/>
      <c r="E1" s="68"/>
      <c r="F1" s="6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</row>
    <row r="3" spans="1:21" ht="21.75" customHeight="1">
      <c r="A3" s="69" t="s">
        <v>42</v>
      </c>
      <c r="B3" s="65" t="s">
        <v>41</v>
      </c>
      <c r="C3" s="66"/>
      <c r="D3" s="66"/>
      <c r="E3" s="66"/>
      <c r="F3" s="67"/>
      <c r="G3" s="65" t="s">
        <v>48</v>
      </c>
      <c r="H3" s="66"/>
      <c r="I3" s="66"/>
      <c r="J3" s="66"/>
      <c r="K3" s="67"/>
      <c r="L3" s="65" t="s">
        <v>67</v>
      </c>
      <c r="M3" s="66"/>
      <c r="N3" s="66"/>
      <c r="O3" s="67"/>
      <c r="P3" s="65" t="s">
        <v>78</v>
      </c>
      <c r="Q3" s="66"/>
      <c r="R3" s="66"/>
      <c r="S3" s="66"/>
      <c r="T3" s="67"/>
      <c r="U3" s="63" t="s">
        <v>77</v>
      </c>
    </row>
    <row r="4" spans="1:21" ht="21.75" customHeight="1">
      <c r="A4" s="70"/>
      <c r="B4" s="9" t="s">
        <v>47</v>
      </c>
      <c r="C4" s="9" t="s">
        <v>43</v>
      </c>
      <c r="D4" s="8" t="s">
        <v>44</v>
      </c>
      <c r="E4" s="8" t="s">
        <v>46</v>
      </c>
      <c r="F4" s="8" t="s">
        <v>45</v>
      </c>
      <c r="G4" s="9" t="s">
        <v>47</v>
      </c>
      <c r="H4" s="9" t="s">
        <v>43</v>
      </c>
      <c r="I4" s="8" t="s">
        <v>44</v>
      </c>
      <c r="J4" s="8" t="s">
        <v>46</v>
      </c>
      <c r="K4" s="8" t="s">
        <v>45</v>
      </c>
      <c r="L4" s="9" t="s">
        <v>47</v>
      </c>
      <c r="M4" s="9" t="s">
        <v>43</v>
      </c>
      <c r="N4" s="8" t="s">
        <v>44</v>
      </c>
      <c r="O4" s="8" t="s">
        <v>66</v>
      </c>
      <c r="P4" s="9" t="s">
        <v>47</v>
      </c>
      <c r="Q4" s="9" t="s">
        <v>43</v>
      </c>
      <c r="R4" s="8" t="s">
        <v>44</v>
      </c>
      <c r="S4" s="8" t="s">
        <v>46</v>
      </c>
      <c r="T4" s="8" t="s">
        <v>66</v>
      </c>
      <c r="U4" s="64"/>
    </row>
    <row r="5" spans="1:21" s="29" customFormat="1" ht="12.75" customHeight="1">
      <c r="A5" s="30" t="s">
        <v>55</v>
      </c>
      <c r="B5" s="30" t="s">
        <v>56</v>
      </c>
      <c r="C5" s="30" t="s">
        <v>57</v>
      </c>
      <c r="D5" s="30" t="s">
        <v>58</v>
      </c>
      <c r="E5" s="30" t="s">
        <v>59</v>
      </c>
      <c r="F5" s="30" t="s">
        <v>60</v>
      </c>
      <c r="G5" s="30" t="s">
        <v>61</v>
      </c>
      <c r="H5" s="30" t="s">
        <v>62</v>
      </c>
      <c r="I5" s="30" t="s">
        <v>63</v>
      </c>
      <c r="J5" s="30" t="s">
        <v>64</v>
      </c>
      <c r="K5" s="30" t="s">
        <v>65</v>
      </c>
      <c r="L5" s="30" t="s">
        <v>72</v>
      </c>
      <c r="M5" s="30" t="s">
        <v>73</v>
      </c>
      <c r="N5" s="30" t="s">
        <v>74</v>
      </c>
      <c r="O5" s="30" t="s">
        <v>75</v>
      </c>
      <c r="P5" s="30" t="s">
        <v>79</v>
      </c>
      <c r="Q5" s="30" t="s">
        <v>76</v>
      </c>
      <c r="R5" s="30" t="s">
        <v>80</v>
      </c>
      <c r="S5" s="30" t="s">
        <v>81</v>
      </c>
      <c r="T5" s="30" t="s">
        <v>82</v>
      </c>
      <c r="U5" s="30" t="s">
        <v>83</v>
      </c>
    </row>
    <row r="6" spans="1:21" ht="24.75" customHeight="1">
      <c r="A6" s="7" t="s">
        <v>71</v>
      </c>
      <c r="B6" s="10">
        <f>B7+B8+B15</f>
        <v>82334856008</v>
      </c>
      <c r="C6" s="10">
        <f t="shared" ref="C6:F6" si="0">C7+C8+C15</f>
        <v>59508302740</v>
      </c>
      <c r="D6" s="10">
        <f t="shared" si="0"/>
        <v>17069880500</v>
      </c>
      <c r="E6" s="10">
        <f t="shared" si="0"/>
        <v>0</v>
      </c>
      <c r="F6" s="10">
        <f t="shared" si="0"/>
        <v>5756672768</v>
      </c>
      <c r="G6" s="10">
        <f>G7+G8+G15</f>
        <v>65856397128</v>
      </c>
      <c r="H6" s="10">
        <f t="shared" ref="H6:K6" si="1">H7+H8+H15</f>
        <v>44382637000</v>
      </c>
      <c r="I6" s="10">
        <f t="shared" si="1"/>
        <v>16469121400</v>
      </c>
      <c r="J6" s="10">
        <v>50098100</v>
      </c>
      <c r="K6" s="10">
        <f t="shared" si="1"/>
        <v>5004638728</v>
      </c>
      <c r="L6" s="10">
        <f>L7+L8+L15</f>
        <v>6420778600</v>
      </c>
      <c r="M6" s="10">
        <f t="shared" ref="M6:O6" si="2">M7+M8+M15</f>
        <v>0</v>
      </c>
      <c r="N6" s="10">
        <f t="shared" si="2"/>
        <v>5215378600</v>
      </c>
      <c r="O6" s="10">
        <f t="shared" si="2"/>
        <v>1205400000</v>
      </c>
      <c r="P6" s="10">
        <f>SUM(Q6:T6)</f>
        <v>72327273828</v>
      </c>
      <c r="Q6" s="10">
        <f>H6+M6</f>
        <v>44382637000</v>
      </c>
      <c r="R6" s="10">
        <f>I6+N6</f>
        <v>21684500000</v>
      </c>
      <c r="S6" s="16">
        <v>50098100</v>
      </c>
      <c r="T6" s="10">
        <f>K6+O6</f>
        <v>6210038728</v>
      </c>
      <c r="U6" s="10">
        <f>P6</f>
        <v>72327273828</v>
      </c>
    </row>
    <row r="7" spans="1:21" ht="24.75" customHeight="1">
      <c r="A7" s="38" t="s">
        <v>70</v>
      </c>
      <c r="B7" s="11">
        <f>SUM(C7:F7)</f>
        <v>59508302740</v>
      </c>
      <c r="C7" s="43">
        <v>59508302740</v>
      </c>
      <c r="D7" s="39"/>
      <c r="E7" s="39"/>
      <c r="F7" s="39"/>
      <c r="G7" s="39">
        <f>SUM(H7:K7)</f>
        <v>44382637000</v>
      </c>
      <c r="H7" s="45">
        <v>44382637000</v>
      </c>
      <c r="I7" s="40"/>
      <c r="J7" s="41"/>
      <c r="K7" s="41"/>
      <c r="L7" s="39"/>
      <c r="M7" s="11"/>
      <c r="N7" s="39"/>
      <c r="O7" s="48"/>
      <c r="P7" s="49">
        <f t="shared" ref="P7:P19" si="3">SUM(Q7:T7)</f>
        <v>44382637000</v>
      </c>
      <c r="Q7" s="49">
        <f t="shared" ref="Q7:Q63" si="4">H7+M7</f>
        <v>44382637000</v>
      </c>
      <c r="R7" s="49">
        <f t="shared" ref="R7:R63" si="5">I7+N7</f>
        <v>0</v>
      </c>
      <c r="S7" s="41"/>
      <c r="T7" s="49">
        <f t="shared" ref="T7:T63" si="6">K7+O7</f>
        <v>0</v>
      </c>
      <c r="U7" s="42">
        <v>44382637000</v>
      </c>
    </row>
    <row r="8" spans="1:21" ht="16.5">
      <c r="A8" s="6" t="s">
        <v>69</v>
      </c>
      <c r="B8" s="11">
        <f>SUM(B9:B14)</f>
        <v>17069880500</v>
      </c>
      <c r="C8" s="12"/>
      <c r="D8" s="11">
        <f>SUM(D9:D14)</f>
        <v>17069880500</v>
      </c>
      <c r="E8" s="11"/>
      <c r="F8" s="11"/>
      <c r="G8" s="11">
        <f>SUM(G9:G14)</f>
        <v>16469121400</v>
      </c>
      <c r="H8" s="11">
        <f t="shared" ref="H8:K8" si="7">SUM(H9:H14)</f>
        <v>0</v>
      </c>
      <c r="I8" s="11">
        <f>SUM(I9:I14)</f>
        <v>16469121400</v>
      </c>
      <c r="J8" s="11">
        <f t="shared" si="7"/>
        <v>0</v>
      </c>
      <c r="K8" s="11">
        <f t="shared" si="7"/>
        <v>0</v>
      </c>
      <c r="L8" s="11">
        <f>SUM(L9:L14)</f>
        <v>5215378600</v>
      </c>
      <c r="M8" s="11"/>
      <c r="N8" s="11">
        <f t="shared" ref="N8" si="8">SUM(N9:N14)</f>
        <v>5215378600</v>
      </c>
      <c r="O8" s="13"/>
      <c r="P8" s="49">
        <f t="shared" si="3"/>
        <v>21684500000</v>
      </c>
      <c r="Q8" s="49">
        <f t="shared" si="4"/>
        <v>0</v>
      </c>
      <c r="R8" s="49">
        <f t="shared" si="5"/>
        <v>21684500000</v>
      </c>
      <c r="S8" s="11">
        <f t="shared" ref="S8" si="9">SUM(S9:S14)</f>
        <v>0</v>
      </c>
      <c r="T8" s="49">
        <f t="shared" si="6"/>
        <v>0</v>
      </c>
      <c r="U8" s="36">
        <f>SUM(U9:U14)</f>
        <v>21684500000</v>
      </c>
    </row>
    <row r="9" spans="1:21" ht="16.5">
      <c r="A9" s="4" t="s">
        <v>0</v>
      </c>
      <c r="B9" s="44">
        <f>SUM(C9:F9)</f>
        <v>13414258000</v>
      </c>
      <c r="C9" s="14"/>
      <c r="D9" s="15">
        <v>13414258000</v>
      </c>
      <c r="E9" s="15"/>
      <c r="F9" s="15"/>
      <c r="G9" s="15">
        <f>SUM(H9:K9)</f>
        <v>12416164000</v>
      </c>
      <c r="H9" s="15"/>
      <c r="I9" s="15">
        <v>12416164000</v>
      </c>
      <c r="J9" s="15"/>
      <c r="K9" s="15"/>
      <c r="L9" s="33">
        <v>4355378600</v>
      </c>
      <c r="M9" s="15"/>
      <c r="N9" s="33">
        <v>4355378600</v>
      </c>
      <c r="O9" s="15"/>
      <c r="P9" s="50">
        <f t="shared" si="3"/>
        <v>16771542600</v>
      </c>
      <c r="Q9" s="49">
        <f t="shared" si="4"/>
        <v>0</v>
      </c>
      <c r="R9" s="50">
        <f t="shared" si="5"/>
        <v>16771542600</v>
      </c>
      <c r="S9" s="15"/>
      <c r="T9" s="49">
        <f t="shared" si="6"/>
        <v>0</v>
      </c>
      <c r="U9" s="50">
        <v>16771542600</v>
      </c>
    </row>
    <row r="10" spans="1:21" ht="16.5">
      <c r="A10" s="4" t="s">
        <v>53</v>
      </c>
      <c r="B10" s="44">
        <f t="shared" ref="B10:B14" si="10">SUM(C10:F10)</f>
        <v>0</v>
      </c>
      <c r="C10" s="14"/>
      <c r="D10" s="15"/>
      <c r="E10" s="15"/>
      <c r="F10" s="15"/>
      <c r="G10" s="15">
        <f t="shared" ref="G10:G18" si="11">SUM(H10:K10)</f>
        <v>1480759600</v>
      </c>
      <c r="H10" s="15"/>
      <c r="I10" s="15">
        <v>1480759600</v>
      </c>
      <c r="J10" s="15"/>
      <c r="K10" s="15"/>
      <c r="L10" s="31">
        <v>60000000</v>
      </c>
      <c r="M10" s="15"/>
      <c r="N10" s="31">
        <v>60000000</v>
      </c>
      <c r="O10" s="15"/>
      <c r="P10" s="50">
        <f t="shared" si="3"/>
        <v>1540759600</v>
      </c>
      <c r="Q10" s="49">
        <f t="shared" si="4"/>
        <v>0</v>
      </c>
      <c r="R10" s="50">
        <f t="shared" si="5"/>
        <v>1540759600</v>
      </c>
      <c r="S10" s="15"/>
      <c r="T10" s="49">
        <f t="shared" si="6"/>
        <v>0</v>
      </c>
      <c r="U10" s="50">
        <v>1540759600</v>
      </c>
    </row>
    <row r="11" spans="1:21" ht="16.5">
      <c r="A11" s="4" t="s">
        <v>1</v>
      </c>
      <c r="B11" s="44">
        <f t="shared" si="10"/>
        <v>2297747500</v>
      </c>
      <c r="C11" s="14"/>
      <c r="D11" s="15">
        <v>2297747500</v>
      </c>
      <c r="E11" s="15"/>
      <c r="F11" s="15"/>
      <c r="G11" s="15">
        <f t="shared" si="11"/>
        <v>1405485000</v>
      </c>
      <c r="H11" s="15"/>
      <c r="I11" s="15">
        <v>1405485000</v>
      </c>
      <c r="J11" s="15"/>
      <c r="K11" s="15"/>
      <c r="L11" s="31">
        <v>350000000</v>
      </c>
      <c r="M11" s="15"/>
      <c r="N11" s="31">
        <v>350000000</v>
      </c>
      <c r="O11" s="15"/>
      <c r="P11" s="50">
        <f t="shared" si="3"/>
        <v>1755485000</v>
      </c>
      <c r="Q11" s="49">
        <f t="shared" si="4"/>
        <v>0</v>
      </c>
      <c r="R11" s="50">
        <f t="shared" si="5"/>
        <v>1755485000</v>
      </c>
      <c r="S11" s="15"/>
      <c r="T11" s="49">
        <f t="shared" si="6"/>
        <v>0</v>
      </c>
      <c r="U11" s="50">
        <v>1755485000</v>
      </c>
    </row>
    <row r="12" spans="1:21" ht="16.5">
      <c r="A12" s="4" t="s">
        <v>54</v>
      </c>
      <c r="B12" s="44">
        <f t="shared" si="10"/>
        <v>0</v>
      </c>
      <c r="C12" s="14"/>
      <c r="D12" s="15"/>
      <c r="E12" s="15"/>
      <c r="F12" s="15"/>
      <c r="G12" s="15">
        <f t="shared" si="11"/>
        <v>413772800</v>
      </c>
      <c r="H12" s="15"/>
      <c r="I12" s="15">
        <v>413772800</v>
      </c>
      <c r="J12" s="15"/>
      <c r="K12" s="15"/>
      <c r="L12" s="31">
        <v>50000000</v>
      </c>
      <c r="M12" s="15"/>
      <c r="N12" s="31">
        <v>50000000</v>
      </c>
      <c r="O12" s="15"/>
      <c r="P12" s="50">
        <f t="shared" si="3"/>
        <v>463772800</v>
      </c>
      <c r="Q12" s="49">
        <f t="shared" si="4"/>
        <v>0</v>
      </c>
      <c r="R12" s="50">
        <f t="shared" si="5"/>
        <v>463772800</v>
      </c>
      <c r="S12" s="15"/>
      <c r="T12" s="49">
        <f t="shared" si="6"/>
        <v>0</v>
      </c>
      <c r="U12" s="50">
        <v>463772800</v>
      </c>
    </row>
    <row r="13" spans="1:21" ht="16.5">
      <c r="A13" s="4" t="s">
        <v>2</v>
      </c>
      <c r="B13" s="44">
        <f t="shared" si="10"/>
        <v>54675000</v>
      </c>
      <c r="C13" s="14"/>
      <c r="D13" s="15">
        <v>54675000</v>
      </c>
      <c r="E13" s="15"/>
      <c r="F13" s="15"/>
      <c r="G13" s="15">
        <f t="shared" si="11"/>
        <v>0</v>
      </c>
      <c r="H13" s="15"/>
      <c r="I13" s="15"/>
      <c r="J13" s="15"/>
      <c r="K13" s="15"/>
      <c r="L13" s="31"/>
      <c r="M13" s="15"/>
      <c r="N13" s="31"/>
      <c r="O13" s="15"/>
      <c r="P13" s="50">
        <f t="shared" si="3"/>
        <v>0</v>
      </c>
      <c r="Q13" s="49">
        <f t="shared" si="4"/>
        <v>0</v>
      </c>
      <c r="R13" s="50">
        <f t="shared" si="5"/>
        <v>0</v>
      </c>
      <c r="S13" s="15"/>
      <c r="T13" s="49">
        <f t="shared" si="6"/>
        <v>0</v>
      </c>
      <c r="U13" s="50">
        <v>0</v>
      </c>
    </row>
    <row r="14" spans="1:21" ht="16.5">
      <c r="A14" s="4" t="s">
        <v>3</v>
      </c>
      <c r="B14" s="44">
        <f t="shared" si="10"/>
        <v>1303200000</v>
      </c>
      <c r="C14" s="14"/>
      <c r="D14" s="15">
        <v>1303200000</v>
      </c>
      <c r="E14" s="15"/>
      <c r="F14" s="15"/>
      <c r="G14" s="15">
        <f t="shared" si="11"/>
        <v>752940000</v>
      </c>
      <c r="H14" s="15"/>
      <c r="I14" s="15">
        <v>752940000</v>
      </c>
      <c r="J14" s="15"/>
      <c r="K14" s="15"/>
      <c r="L14" s="31">
        <v>400000000</v>
      </c>
      <c r="M14" s="15"/>
      <c r="N14" s="31">
        <v>400000000</v>
      </c>
      <c r="O14" s="15"/>
      <c r="P14" s="50">
        <f t="shared" si="3"/>
        <v>1152940000</v>
      </c>
      <c r="Q14" s="49">
        <f t="shared" si="4"/>
        <v>0</v>
      </c>
      <c r="R14" s="50">
        <f t="shared" si="5"/>
        <v>1152940000</v>
      </c>
      <c r="S14" s="15"/>
      <c r="T14" s="49">
        <f t="shared" si="6"/>
        <v>0</v>
      </c>
      <c r="U14" s="50">
        <v>1152940000</v>
      </c>
    </row>
    <row r="15" spans="1:21" ht="16.5">
      <c r="A15" s="5" t="s">
        <v>52</v>
      </c>
      <c r="B15" s="11">
        <f>SUM(B16:B18)</f>
        <v>5756672768</v>
      </c>
      <c r="C15" s="16"/>
      <c r="D15" s="13"/>
      <c r="E15" s="13"/>
      <c r="F15" s="13">
        <f>SUM(F16:F18)</f>
        <v>5756672768</v>
      </c>
      <c r="G15" s="13">
        <f>SUM(G16:G18)</f>
        <v>5004638728</v>
      </c>
      <c r="H15" s="13"/>
      <c r="I15" s="13"/>
      <c r="J15" s="13"/>
      <c r="K15" s="13">
        <f>SUM(K16:K18)</f>
        <v>5004638728</v>
      </c>
      <c r="L15" s="13">
        <f>SUM(L16:L18)</f>
        <v>1205400000</v>
      </c>
      <c r="M15" s="13"/>
      <c r="N15" s="13"/>
      <c r="O15" s="13">
        <f t="shared" ref="O15" si="12">SUM(O16:O18)</f>
        <v>1205400000</v>
      </c>
      <c r="P15" s="49">
        <f t="shared" si="3"/>
        <v>6210038728</v>
      </c>
      <c r="Q15" s="49">
        <f t="shared" si="4"/>
        <v>0</v>
      </c>
      <c r="R15" s="49">
        <f t="shared" si="5"/>
        <v>0</v>
      </c>
      <c r="S15" s="13"/>
      <c r="T15" s="49">
        <f t="shared" si="6"/>
        <v>6210038728</v>
      </c>
      <c r="U15" s="36">
        <v>6210038728</v>
      </c>
    </row>
    <row r="16" spans="1:21" ht="16.5">
      <c r="A16" s="4" t="s">
        <v>4</v>
      </c>
      <c r="B16" s="44">
        <f>SUM(C16:F16)</f>
        <v>339285000</v>
      </c>
      <c r="C16" s="14"/>
      <c r="D16" s="15"/>
      <c r="E16" s="15"/>
      <c r="F16" s="15">
        <v>339285000</v>
      </c>
      <c r="G16" s="15">
        <f t="shared" si="11"/>
        <v>1350965000</v>
      </c>
      <c r="H16" s="15"/>
      <c r="I16" s="15"/>
      <c r="J16" s="15"/>
      <c r="K16" s="15">
        <v>1350965000</v>
      </c>
      <c r="L16" s="31">
        <v>260450000</v>
      </c>
      <c r="M16" s="15"/>
      <c r="N16" s="31"/>
      <c r="O16" s="31">
        <v>260450000</v>
      </c>
      <c r="P16" s="50">
        <f t="shared" si="3"/>
        <v>1611415000</v>
      </c>
      <c r="Q16" s="49">
        <f t="shared" si="4"/>
        <v>0</v>
      </c>
      <c r="R16" s="49">
        <f t="shared" si="5"/>
        <v>0</v>
      </c>
      <c r="S16" s="15"/>
      <c r="T16" s="50">
        <f t="shared" si="6"/>
        <v>1611415000</v>
      </c>
      <c r="U16" s="61">
        <v>1611415000</v>
      </c>
    </row>
    <row r="17" spans="1:21" ht="16.5">
      <c r="A17" s="4" t="s">
        <v>5</v>
      </c>
      <c r="B17" s="44">
        <f t="shared" ref="B17:B18" si="13">SUM(C17:F17)</f>
        <v>3064598810</v>
      </c>
      <c r="C17" s="14"/>
      <c r="D17" s="15"/>
      <c r="E17" s="15"/>
      <c r="F17" s="15">
        <v>3064598810</v>
      </c>
      <c r="G17" s="15">
        <f t="shared" si="11"/>
        <v>1969109666</v>
      </c>
      <c r="H17" s="34"/>
      <c r="I17" s="34"/>
      <c r="J17" s="34"/>
      <c r="K17" s="15">
        <v>1969109666</v>
      </c>
      <c r="L17" s="31">
        <v>422000000</v>
      </c>
      <c r="M17" s="34"/>
      <c r="N17" s="31"/>
      <c r="O17" s="31">
        <v>422000000</v>
      </c>
      <c r="P17" s="50">
        <f t="shared" si="3"/>
        <v>2391109666</v>
      </c>
      <c r="Q17" s="49">
        <f t="shared" si="4"/>
        <v>0</v>
      </c>
      <c r="R17" s="49">
        <f t="shared" si="5"/>
        <v>0</v>
      </c>
      <c r="S17" s="34"/>
      <c r="T17" s="50">
        <f t="shared" si="6"/>
        <v>2391109666</v>
      </c>
      <c r="U17" s="61">
        <v>2391109666</v>
      </c>
    </row>
    <row r="18" spans="1:21" ht="16.5">
      <c r="A18" s="4" t="s">
        <v>6</v>
      </c>
      <c r="B18" s="44">
        <f t="shared" si="13"/>
        <v>2352788958</v>
      </c>
      <c r="C18" s="14"/>
      <c r="D18" s="15"/>
      <c r="E18" s="15"/>
      <c r="F18" s="15">
        <v>2352788958</v>
      </c>
      <c r="G18" s="15">
        <f t="shared" si="11"/>
        <v>1684564062</v>
      </c>
      <c r="H18" s="15"/>
      <c r="I18" s="15"/>
      <c r="J18" s="15"/>
      <c r="K18" s="15">
        <v>1684564062</v>
      </c>
      <c r="L18" s="31">
        <v>522950000</v>
      </c>
      <c r="M18" s="15"/>
      <c r="N18" s="31"/>
      <c r="O18" s="31">
        <v>522950000</v>
      </c>
      <c r="P18" s="50">
        <f t="shared" si="3"/>
        <v>2207514062</v>
      </c>
      <c r="Q18" s="49">
        <f t="shared" si="4"/>
        <v>0</v>
      </c>
      <c r="R18" s="49">
        <f t="shared" si="5"/>
        <v>0</v>
      </c>
      <c r="S18" s="15"/>
      <c r="T18" s="50">
        <f t="shared" si="6"/>
        <v>2207514062</v>
      </c>
      <c r="U18" s="61">
        <v>2207514062</v>
      </c>
    </row>
    <row r="19" spans="1:21" ht="16.5">
      <c r="A19" s="5" t="s">
        <v>50</v>
      </c>
      <c r="B19" s="16">
        <f>B20+B55+B63</f>
        <v>74890049207</v>
      </c>
      <c r="C19" s="16">
        <f t="shared" ref="C19:U19" si="14">C20+C55+C63</f>
        <v>52063495939</v>
      </c>
      <c r="D19" s="16">
        <f t="shared" si="14"/>
        <v>17069880500</v>
      </c>
      <c r="E19" s="16">
        <f t="shared" si="14"/>
        <v>17533100</v>
      </c>
      <c r="F19" s="16">
        <f t="shared" si="14"/>
        <v>4675415889</v>
      </c>
      <c r="G19" s="16">
        <f t="shared" si="14"/>
        <v>44740813302</v>
      </c>
      <c r="H19" s="16">
        <f t="shared" si="14"/>
        <v>30431344104</v>
      </c>
      <c r="I19" s="16">
        <f t="shared" si="14"/>
        <v>9977348570</v>
      </c>
      <c r="J19" s="16">
        <f t="shared" si="14"/>
        <v>50098100</v>
      </c>
      <c r="K19" s="16">
        <f t="shared" si="14"/>
        <v>4282022528</v>
      </c>
      <c r="L19" s="16">
        <f t="shared" si="14"/>
        <v>33421460526</v>
      </c>
      <c r="M19" s="16">
        <f t="shared" si="14"/>
        <v>19786292896</v>
      </c>
      <c r="N19" s="16">
        <f t="shared" si="14"/>
        <v>11707151430</v>
      </c>
      <c r="O19" s="16">
        <f t="shared" si="14"/>
        <v>1928016200</v>
      </c>
      <c r="P19" s="49">
        <f t="shared" si="3"/>
        <v>78162273828</v>
      </c>
      <c r="Q19" s="49">
        <f t="shared" si="4"/>
        <v>50217637000</v>
      </c>
      <c r="R19" s="49">
        <f t="shared" si="5"/>
        <v>21684500000</v>
      </c>
      <c r="S19" s="16">
        <f t="shared" si="14"/>
        <v>50098100</v>
      </c>
      <c r="T19" s="49">
        <f t="shared" si="6"/>
        <v>6210038728</v>
      </c>
      <c r="U19" s="16">
        <f t="shared" si="14"/>
        <v>70917137000</v>
      </c>
    </row>
    <row r="20" spans="1:21" ht="16.5">
      <c r="A20" s="19" t="s">
        <v>51</v>
      </c>
      <c r="B20" s="20">
        <f>B21+B32+B43+B48</f>
        <v>73281552428</v>
      </c>
      <c r="C20" s="20">
        <f t="shared" ref="C20:U20" si="15">C21+C32+C43+C48</f>
        <v>51518722939</v>
      </c>
      <c r="D20" s="20">
        <f t="shared" si="15"/>
        <v>17069880500</v>
      </c>
      <c r="E20" s="20">
        <f t="shared" si="15"/>
        <v>17533100</v>
      </c>
      <c r="F20" s="20">
        <f t="shared" si="15"/>
        <v>4675415889</v>
      </c>
      <c r="G20" s="20">
        <f t="shared" si="15"/>
        <v>41725289318</v>
      </c>
      <c r="H20" s="20">
        <f t="shared" si="15"/>
        <v>27783264104</v>
      </c>
      <c r="I20" s="20">
        <f t="shared" si="15"/>
        <v>9977348570</v>
      </c>
      <c r="J20" s="20">
        <f t="shared" si="15"/>
        <v>50098100</v>
      </c>
      <c r="K20" s="20">
        <f t="shared" si="15"/>
        <v>3914578544</v>
      </c>
      <c r="L20" s="20">
        <f t="shared" si="15"/>
        <v>29611984510</v>
      </c>
      <c r="M20" s="20">
        <f t="shared" si="15"/>
        <v>16599372896</v>
      </c>
      <c r="N20" s="20">
        <f t="shared" si="15"/>
        <v>11707151430</v>
      </c>
      <c r="O20" s="20">
        <f t="shared" si="15"/>
        <v>1305460184</v>
      </c>
      <c r="P20" s="20">
        <f>SUM(Q20:T20)</f>
        <v>71337273828</v>
      </c>
      <c r="Q20" s="51">
        <f t="shared" si="4"/>
        <v>44382637000</v>
      </c>
      <c r="R20" s="51">
        <f t="shared" si="5"/>
        <v>21684500000</v>
      </c>
      <c r="S20" s="20">
        <f t="shared" si="15"/>
        <v>50098100</v>
      </c>
      <c r="T20" s="51">
        <f t="shared" si="6"/>
        <v>5220038728</v>
      </c>
      <c r="U20" s="20">
        <f t="shared" si="15"/>
        <v>69417137000</v>
      </c>
    </row>
    <row r="21" spans="1:21" ht="16.5">
      <c r="A21" s="3" t="s">
        <v>7</v>
      </c>
      <c r="B21" s="17">
        <f>SUM(B22:B30)</f>
        <v>47712718254</v>
      </c>
      <c r="C21" s="17">
        <f>SUM(C22:C30)</f>
        <v>36268563066</v>
      </c>
      <c r="D21" s="17">
        <f t="shared" ref="D21:K21" si="16">SUM(D22:D30)</f>
        <v>9880257452</v>
      </c>
      <c r="E21" s="17">
        <f t="shared" si="16"/>
        <v>17533100</v>
      </c>
      <c r="F21" s="17">
        <f t="shared" si="16"/>
        <v>1546364636</v>
      </c>
      <c r="G21" s="17">
        <f t="shared" si="16"/>
        <v>30172447880</v>
      </c>
      <c r="H21" s="17">
        <f t="shared" si="16"/>
        <v>22614774226</v>
      </c>
      <c r="I21" s="17">
        <f t="shared" si="16"/>
        <v>6906728810</v>
      </c>
      <c r="J21" s="17">
        <f t="shared" si="16"/>
        <v>32838100</v>
      </c>
      <c r="K21" s="17">
        <f t="shared" si="16"/>
        <v>618106744</v>
      </c>
      <c r="L21" s="17">
        <f>SUM(L22:L31)</f>
        <v>15416000000</v>
      </c>
      <c r="M21" s="17">
        <f>SUM(M22:M31)</f>
        <v>10666000000</v>
      </c>
      <c r="N21" s="17">
        <f t="shared" ref="N21:U21" si="17">SUM(N22:N31)</f>
        <v>4750000000</v>
      </c>
      <c r="O21" s="17">
        <f t="shared" si="17"/>
        <v>0</v>
      </c>
      <c r="P21" s="35">
        <f>SUM(P22:P31)</f>
        <v>45588447880</v>
      </c>
      <c r="Q21" s="49">
        <f t="shared" si="4"/>
        <v>33280774226</v>
      </c>
      <c r="R21" s="49">
        <f t="shared" si="5"/>
        <v>11656728810</v>
      </c>
      <c r="S21" s="17">
        <f t="shared" ref="S21" si="18">SUM(S22:S30)</f>
        <v>32838100</v>
      </c>
      <c r="T21" s="49">
        <f t="shared" si="6"/>
        <v>618106744</v>
      </c>
      <c r="U21" s="17">
        <f t="shared" si="17"/>
        <v>44609636000</v>
      </c>
    </row>
    <row r="22" spans="1:21" ht="16.5">
      <c r="A22" s="3" t="s">
        <v>8</v>
      </c>
      <c r="B22" s="17">
        <f>SUM(C22:F22)</f>
        <v>14168271402</v>
      </c>
      <c r="C22" s="18">
        <v>14150738302</v>
      </c>
      <c r="D22" s="15"/>
      <c r="E22" s="15">
        <v>17533100</v>
      </c>
      <c r="F22" s="15"/>
      <c r="G22" s="13">
        <f t="shared" ref="G22:G31" si="19">SUM(H22:K22)</f>
        <v>10833729081</v>
      </c>
      <c r="H22" s="15">
        <v>10800090981</v>
      </c>
      <c r="I22" s="15">
        <v>800000</v>
      </c>
      <c r="J22" s="15">
        <v>32838100</v>
      </c>
      <c r="K22" s="15"/>
      <c r="L22" s="35">
        <f>SUM(M22:O22)</f>
        <v>3900000000</v>
      </c>
      <c r="M22" s="15">
        <v>3900000000</v>
      </c>
      <c r="N22" s="15"/>
      <c r="O22" s="15"/>
      <c r="P22" s="46">
        <f t="shared" ref="P22:P63" si="20">SUM(Q22:T22)</f>
        <v>14733729081</v>
      </c>
      <c r="Q22" s="50">
        <f t="shared" si="4"/>
        <v>14700090981</v>
      </c>
      <c r="R22" s="50">
        <f t="shared" si="5"/>
        <v>800000</v>
      </c>
      <c r="S22" s="15">
        <v>32838100</v>
      </c>
      <c r="T22" s="50">
        <f t="shared" si="6"/>
        <v>0</v>
      </c>
      <c r="U22" s="61">
        <v>14535617000</v>
      </c>
    </row>
    <row r="23" spans="1:21" ht="16.5">
      <c r="A23" s="3" t="s">
        <v>9</v>
      </c>
      <c r="B23" s="17">
        <f t="shared" ref="B23:B62" si="21">SUM(C23:F23)</f>
        <v>2325952815</v>
      </c>
      <c r="C23" s="18"/>
      <c r="D23" s="15">
        <v>2150474315</v>
      </c>
      <c r="E23" s="15"/>
      <c r="F23" s="15">
        <v>175478500</v>
      </c>
      <c r="G23" s="13">
        <f t="shared" si="19"/>
        <v>1189370174</v>
      </c>
      <c r="H23" s="15"/>
      <c r="I23" s="15">
        <v>1152984174</v>
      </c>
      <c r="J23" s="15"/>
      <c r="K23" s="15">
        <v>36386000</v>
      </c>
      <c r="L23" s="35">
        <f t="shared" ref="L23:L31" si="22">SUM(M23:O23)</f>
        <v>600000000</v>
      </c>
      <c r="M23" s="15"/>
      <c r="N23" s="15">
        <v>600000000</v>
      </c>
      <c r="O23" s="15"/>
      <c r="P23" s="46">
        <f t="shared" si="20"/>
        <v>1789370174</v>
      </c>
      <c r="Q23" s="50">
        <f t="shared" si="4"/>
        <v>0</v>
      </c>
      <c r="R23" s="50">
        <f t="shared" si="5"/>
        <v>1752984174</v>
      </c>
      <c r="S23" s="15"/>
      <c r="T23" s="50">
        <f t="shared" si="6"/>
        <v>36386000</v>
      </c>
      <c r="U23" s="61">
        <v>1800000000</v>
      </c>
    </row>
    <row r="24" spans="1:21" ht="16.5">
      <c r="A24" s="3" t="s">
        <v>10</v>
      </c>
      <c r="B24" s="17">
        <f t="shared" si="21"/>
        <v>13254090203</v>
      </c>
      <c r="C24" s="18">
        <v>9713923760</v>
      </c>
      <c r="D24" s="15">
        <v>2421766207</v>
      </c>
      <c r="E24" s="15"/>
      <c r="F24" s="15">
        <v>1118400236</v>
      </c>
      <c r="G24" s="13">
        <f t="shared" si="19"/>
        <v>5515511160</v>
      </c>
      <c r="H24" s="15">
        <v>3827973595</v>
      </c>
      <c r="I24" s="15">
        <v>1123685195</v>
      </c>
      <c r="J24" s="15"/>
      <c r="K24" s="15">
        <v>563852370</v>
      </c>
      <c r="L24" s="35">
        <f t="shared" si="22"/>
        <v>2200000000</v>
      </c>
      <c r="M24" s="15">
        <v>1600000000</v>
      </c>
      <c r="N24" s="15">
        <v>600000000</v>
      </c>
      <c r="O24" s="15"/>
      <c r="P24" s="46">
        <f t="shared" si="20"/>
        <v>7715511160</v>
      </c>
      <c r="Q24" s="50">
        <f t="shared" si="4"/>
        <v>5427973595</v>
      </c>
      <c r="R24" s="50">
        <f t="shared" si="5"/>
        <v>1723685195</v>
      </c>
      <c r="S24" s="15"/>
      <c r="T24" s="50">
        <f t="shared" si="6"/>
        <v>563852370</v>
      </c>
      <c r="U24" s="61">
        <v>9008883000</v>
      </c>
    </row>
    <row r="25" spans="1:21" ht="16.5">
      <c r="A25" s="3" t="s">
        <v>11</v>
      </c>
      <c r="B25" s="17">
        <f t="shared" si="21"/>
        <v>953280000</v>
      </c>
      <c r="C25" s="18">
        <v>953280000</v>
      </c>
      <c r="D25" s="15"/>
      <c r="E25" s="15"/>
      <c r="F25" s="15"/>
      <c r="G25" s="13">
        <f t="shared" si="19"/>
        <v>276990000</v>
      </c>
      <c r="H25" s="15">
        <v>276990000</v>
      </c>
      <c r="I25" s="15"/>
      <c r="J25" s="15"/>
      <c r="K25" s="15"/>
      <c r="L25" s="35">
        <f t="shared" si="22"/>
        <v>276000000</v>
      </c>
      <c r="M25" s="15">
        <v>276000000</v>
      </c>
      <c r="N25" s="15"/>
      <c r="O25" s="15"/>
      <c r="P25" s="46">
        <f t="shared" si="20"/>
        <v>552990000</v>
      </c>
      <c r="Q25" s="50">
        <f t="shared" si="4"/>
        <v>552990000</v>
      </c>
      <c r="R25" s="50">
        <f t="shared" si="5"/>
        <v>0</v>
      </c>
      <c r="S25" s="15"/>
      <c r="T25" s="50">
        <f t="shared" si="6"/>
        <v>0</v>
      </c>
      <c r="U25" s="61">
        <v>553980000</v>
      </c>
    </row>
    <row r="26" spans="1:21" ht="16.5">
      <c r="A26" s="3" t="s">
        <v>12</v>
      </c>
      <c r="B26" s="17">
        <f t="shared" si="21"/>
        <v>1500000</v>
      </c>
      <c r="C26" s="18"/>
      <c r="D26" s="15">
        <v>1500000</v>
      </c>
      <c r="E26" s="15"/>
      <c r="F26" s="15"/>
      <c r="G26" s="13">
        <f t="shared" si="19"/>
        <v>220250000</v>
      </c>
      <c r="H26" s="15">
        <v>220250000</v>
      </c>
      <c r="I26" s="15"/>
      <c r="J26" s="15"/>
      <c r="K26" s="15"/>
      <c r="L26" s="35">
        <f t="shared" si="22"/>
        <v>350000000</v>
      </c>
      <c r="M26" s="15">
        <v>350000000</v>
      </c>
      <c r="N26" s="15"/>
      <c r="O26" s="15"/>
      <c r="P26" s="46">
        <f t="shared" si="20"/>
        <v>570250000</v>
      </c>
      <c r="Q26" s="50">
        <f t="shared" si="4"/>
        <v>570250000</v>
      </c>
      <c r="R26" s="50">
        <f t="shared" si="5"/>
        <v>0</v>
      </c>
      <c r="S26" s="15"/>
      <c r="T26" s="50">
        <f t="shared" si="6"/>
        <v>0</v>
      </c>
      <c r="U26" s="61"/>
    </row>
    <row r="27" spans="1:21" ht="16.5">
      <c r="A27" s="3" t="s">
        <v>13</v>
      </c>
      <c r="B27" s="17">
        <f t="shared" si="21"/>
        <v>136043000</v>
      </c>
      <c r="C27" s="18">
        <v>86398000</v>
      </c>
      <c r="D27" s="15">
        <v>49645000</v>
      </c>
      <c r="E27" s="15"/>
      <c r="F27" s="15"/>
      <c r="G27" s="13">
        <f t="shared" si="19"/>
        <v>73630820</v>
      </c>
      <c r="H27" s="15">
        <v>53725020</v>
      </c>
      <c r="I27" s="15">
        <v>19905800</v>
      </c>
      <c r="J27" s="15"/>
      <c r="K27" s="15"/>
      <c r="L27" s="35">
        <f t="shared" si="22"/>
        <v>140000000</v>
      </c>
      <c r="M27" s="15">
        <v>40000000</v>
      </c>
      <c r="N27" s="15">
        <v>100000000</v>
      </c>
      <c r="O27" s="15"/>
      <c r="P27" s="46">
        <f t="shared" si="20"/>
        <v>213630820</v>
      </c>
      <c r="Q27" s="50">
        <f t="shared" si="4"/>
        <v>93725020</v>
      </c>
      <c r="R27" s="50">
        <f t="shared" si="5"/>
        <v>119905800</v>
      </c>
      <c r="S27" s="15"/>
      <c r="T27" s="50">
        <f t="shared" si="6"/>
        <v>0</v>
      </c>
      <c r="U27" s="61">
        <v>609975000</v>
      </c>
    </row>
    <row r="28" spans="1:21" ht="16.5">
      <c r="A28" s="3" t="s">
        <v>14</v>
      </c>
      <c r="B28" s="17">
        <f t="shared" si="21"/>
        <v>4377111387</v>
      </c>
      <c r="C28" s="18">
        <v>3818118924</v>
      </c>
      <c r="D28" s="15">
        <v>519701563</v>
      </c>
      <c r="E28" s="15"/>
      <c r="F28" s="15">
        <v>39290900</v>
      </c>
      <c r="G28" s="13">
        <f t="shared" si="19"/>
        <v>3190284910</v>
      </c>
      <c r="H28" s="15">
        <v>2909009087</v>
      </c>
      <c r="I28" s="15">
        <v>274229026</v>
      </c>
      <c r="J28" s="15"/>
      <c r="K28" s="15">
        <v>7046797</v>
      </c>
      <c r="L28" s="35">
        <f t="shared" si="22"/>
        <v>1150000000</v>
      </c>
      <c r="M28" s="15">
        <v>1000000000</v>
      </c>
      <c r="N28" s="15">
        <v>150000000</v>
      </c>
      <c r="O28" s="15"/>
      <c r="P28" s="46">
        <f t="shared" si="20"/>
        <v>4340284910</v>
      </c>
      <c r="Q28" s="50">
        <f t="shared" si="4"/>
        <v>3909009087</v>
      </c>
      <c r="R28" s="50">
        <f t="shared" si="5"/>
        <v>424229026</v>
      </c>
      <c r="S28" s="15"/>
      <c r="T28" s="50">
        <f t="shared" si="6"/>
        <v>7046797</v>
      </c>
      <c r="U28" s="61">
        <v>4474446000</v>
      </c>
    </row>
    <row r="29" spans="1:21" ht="16.5">
      <c r="A29" s="3" t="s">
        <v>15</v>
      </c>
      <c r="B29" s="17">
        <f t="shared" si="21"/>
        <v>12496469447</v>
      </c>
      <c r="C29" s="18">
        <v>7546104080</v>
      </c>
      <c r="D29" s="15">
        <v>4737170367</v>
      </c>
      <c r="E29" s="15"/>
      <c r="F29" s="15">
        <v>213195000</v>
      </c>
      <c r="G29" s="13">
        <f t="shared" si="19"/>
        <v>8872681735</v>
      </c>
      <c r="H29" s="15">
        <v>4526735543</v>
      </c>
      <c r="I29" s="15">
        <v>4335124615</v>
      </c>
      <c r="J29" s="15"/>
      <c r="K29" s="15">
        <v>10821577</v>
      </c>
      <c r="L29" s="35">
        <f t="shared" si="22"/>
        <v>6800000000</v>
      </c>
      <c r="M29" s="15">
        <v>3500000000</v>
      </c>
      <c r="N29" s="15">
        <v>3300000000</v>
      </c>
      <c r="O29" s="15"/>
      <c r="P29" s="46">
        <f t="shared" si="20"/>
        <v>15672681735</v>
      </c>
      <c r="Q29" s="50">
        <f t="shared" si="4"/>
        <v>8026735543</v>
      </c>
      <c r="R29" s="50">
        <f t="shared" si="5"/>
        <v>7635124615</v>
      </c>
      <c r="S29" s="15"/>
      <c r="T29" s="50">
        <f t="shared" si="6"/>
        <v>10821577</v>
      </c>
      <c r="U29" s="61">
        <v>13626735000</v>
      </c>
    </row>
    <row r="30" spans="1:21" ht="16.5">
      <c r="A30" s="3" t="s">
        <v>16</v>
      </c>
      <c r="B30" s="17">
        <f t="shared" si="21"/>
        <v>0</v>
      </c>
      <c r="C30" s="18"/>
      <c r="D30" s="15"/>
      <c r="E30" s="15"/>
      <c r="F30" s="15"/>
      <c r="G30" s="13">
        <f t="shared" si="19"/>
        <v>0</v>
      </c>
      <c r="H30" s="15"/>
      <c r="I30" s="15"/>
      <c r="J30" s="15"/>
      <c r="K30" s="15"/>
      <c r="L30" s="35">
        <f t="shared" si="22"/>
        <v>0</v>
      </c>
      <c r="M30" s="15"/>
      <c r="N30" s="15"/>
      <c r="O30" s="15"/>
      <c r="P30" s="46">
        <f t="shared" si="20"/>
        <v>0</v>
      </c>
      <c r="Q30" s="50">
        <f t="shared" si="4"/>
        <v>0</v>
      </c>
      <c r="R30" s="50">
        <f t="shared" si="5"/>
        <v>0</v>
      </c>
      <c r="S30" s="15"/>
      <c r="T30" s="50">
        <f t="shared" si="6"/>
        <v>0</v>
      </c>
      <c r="U30" s="36"/>
    </row>
    <row r="31" spans="1:21" ht="16.5">
      <c r="A31" s="3" t="s">
        <v>17</v>
      </c>
      <c r="B31" s="17">
        <f t="shared" si="21"/>
        <v>0</v>
      </c>
      <c r="C31" s="18"/>
      <c r="D31" s="15"/>
      <c r="E31" s="15"/>
      <c r="F31" s="15"/>
      <c r="G31" s="13">
        <f t="shared" si="19"/>
        <v>0</v>
      </c>
      <c r="H31" s="15"/>
      <c r="I31" s="15"/>
      <c r="J31" s="15"/>
      <c r="K31" s="15"/>
      <c r="L31" s="35">
        <f t="shared" si="22"/>
        <v>0</v>
      </c>
      <c r="M31" s="15"/>
      <c r="N31" s="15"/>
      <c r="O31" s="15"/>
      <c r="P31" s="35">
        <f t="shared" si="20"/>
        <v>0</v>
      </c>
      <c r="Q31" s="50">
        <f t="shared" si="4"/>
        <v>0</v>
      </c>
      <c r="R31" s="50">
        <f t="shared" si="5"/>
        <v>0</v>
      </c>
      <c r="S31" s="15"/>
      <c r="T31" s="50">
        <f t="shared" si="6"/>
        <v>0</v>
      </c>
      <c r="U31" s="36">
        <f>H31+M31</f>
        <v>0</v>
      </c>
    </row>
    <row r="32" spans="1:21" ht="16.5">
      <c r="A32" s="3" t="s">
        <v>18</v>
      </c>
      <c r="B32" s="17">
        <f>SUM(B33:B41)</f>
        <v>18172082934</v>
      </c>
      <c r="C32" s="17">
        <f>SUM(C33:C42)</f>
        <v>11610216473</v>
      </c>
      <c r="D32" s="17">
        <f t="shared" ref="D32:F32" si="23">SUM(D33:D42)</f>
        <v>3975726016</v>
      </c>
      <c r="E32" s="17">
        <f t="shared" si="23"/>
        <v>0</v>
      </c>
      <c r="F32" s="17">
        <f t="shared" si="23"/>
        <v>2586140445</v>
      </c>
      <c r="G32" s="13">
        <f>SUM(H32:K32)</f>
        <v>6573711868</v>
      </c>
      <c r="H32" s="13">
        <f>SUM(H33:H40)</f>
        <v>3596919078</v>
      </c>
      <c r="I32" s="13">
        <f t="shared" ref="I32:K32" si="24">SUM(I33:I40)</f>
        <v>1728560520</v>
      </c>
      <c r="J32" s="13">
        <f t="shared" si="24"/>
        <v>0</v>
      </c>
      <c r="K32" s="13">
        <f t="shared" si="24"/>
        <v>1248232270</v>
      </c>
      <c r="L32" s="35">
        <f>SUM(L33:L42)</f>
        <v>7709372896</v>
      </c>
      <c r="M32" s="35">
        <f t="shared" ref="M32:O32" si="25">SUM(M33:M42)</f>
        <v>4409372896</v>
      </c>
      <c r="N32" s="35">
        <f t="shared" si="25"/>
        <v>2940000000</v>
      </c>
      <c r="O32" s="35">
        <f t="shared" si="25"/>
        <v>360000000</v>
      </c>
      <c r="P32" s="35">
        <f t="shared" si="20"/>
        <v>14283084764</v>
      </c>
      <c r="Q32" s="49">
        <f t="shared" si="4"/>
        <v>8006291974</v>
      </c>
      <c r="R32" s="49">
        <f t="shared" si="5"/>
        <v>4668560520</v>
      </c>
      <c r="S32" s="13">
        <f t="shared" ref="S32" si="26">SUM(S33:S40)</f>
        <v>0</v>
      </c>
      <c r="T32" s="49">
        <f t="shared" si="6"/>
        <v>1608232270</v>
      </c>
      <c r="U32" s="36">
        <f>SUM(U33:U42)</f>
        <v>14282018000</v>
      </c>
    </row>
    <row r="33" spans="1:21" ht="16.5">
      <c r="A33" s="3" t="s">
        <v>19</v>
      </c>
      <c r="B33" s="17">
        <f t="shared" si="21"/>
        <v>1439325368</v>
      </c>
      <c r="C33" s="18">
        <v>1145109696</v>
      </c>
      <c r="D33" s="15">
        <v>294215672</v>
      </c>
      <c r="E33" s="15"/>
      <c r="F33" s="15"/>
      <c r="G33" s="13">
        <f t="shared" ref="G33:G40" si="27">SUM(H33:K33)</f>
        <v>859607161</v>
      </c>
      <c r="H33" s="15">
        <v>818546814</v>
      </c>
      <c r="I33" s="15">
        <v>41060347</v>
      </c>
      <c r="J33" s="15"/>
      <c r="K33" s="15"/>
      <c r="L33" s="35">
        <f t="shared" ref="L33:L63" si="28">SUM(M33:O33)</f>
        <v>460000000</v>
      </c>
      <c r="M33" s="15">
        <v>410000000</v>
      </c>
      <c r="N33" s="15">
        <v>50000000</v>
      </c>
      <c r="O33" s="15"/>
      <c r="P33" s="46">
        <f t="shared" si="20"/>
        <v>1319607161</v>
      </c>
      <c r="Q33" s="50">
        <f t="shared" si="4"/>
        <v>1228546814</v>
      </c>
      <c r="R33" s="50">
        <f t="shared" si="5"/>
        <v>91060347</v>
      </c>
      <c r="S33" s="15"/>
      <c r="T33" s="50">
        <f t="shared" si="6"/>
        <v>0</v>
      </c>
      <c r="U33" s="61">
        <v>1865896000</v>
      </c>
    </row>
    <row r="34" spans="1:21" ht="16.5">
      <c r="A34" s="3" t="s">
        <v>20</v>
      </c>
      <c r="B34" s="17">
        <f t="shared" si="21"/>
        <v>389184594</v>
      </c>
      <c r="C34" s="18">
        <v>313166260</v>
      </c>
      <c r="D34" s="15">
        <v>75515834</v>
      </c>
      <c r="E34" s="15"/>
      <c r="F34" s="15">
        <v>502500</v>
      </c>
      <c r="G34" s="13">
        <f t="shared" si="27"/>
        <v>349813439</v>
      </c>
      <c r="H34" s="15">
        <v>242763684</v>
      </c>
      <c r="I34" s="15">
        <v>107049755</v>
      </c>
      <c r="J34" s="15"/>
      <c r="K34" s="15"/>
      <c r="L34" s="35">
        <f t="shared" si="28"/>
        <v>205000000</v>
      </c>
      <c r="M34" s="15">
        <v>145000000</v>
      </c>
      <c r="N34" s="15">
        <v>60000000</v>
      </c>
      <c r="O34" s="15"/>
      <c r="P34" s="46">
        <f t="shared" si="20"/>
        <v>554813439</v>
      </c>
      <c r="Q34" s="50">
        <f t="shared" si="4"/>
        <v>387763684</v>
      </c>
      <c r="R34" s="50">
        <f t="shared" si="5"/>
        <v>167049755</v>
      </c>
      <c r="S34" s="15"/>
      <c r="T34" s="50">
        <f t="shared" si="6"/>
        <v>0</v>
      </c>
      <c r="U34" s="61">
        <v>684400000</v>
      </c>
    </row>
    <row r="35" spans="1:21" ht="16.5">
      <c r="A35" s="3" t="s">
        <v>21</v>
      </c>
      <c r="B35" s="17">
        <f t="shared" si="21"/>
        <v>562614063</v>
      </c>
      <c r="C35" s="18">
        <v>314816434</v>
      </c>
      <c r="D35" s="15">
        <v>222539629</v>
      </c>
      <c r="E35" s="15"/>
      <c r="F35" s="15">
        <v>25258000</v>
      </c>
      <c r="G35" s="13">
        <f t="shared" si="27"/>
        <v>409642828</v>
      </c>
      <c r="H35" s="15">
        <v>176044626</v>
      </c>
      <c r="I35" s="15">
        <v>217991602</v>
      </c>
      <c r="J35" s="15"/>
      <c r="K35" s="15">
        <v>15606600</v>
      </c>
      <c r="L35" s="35">
        <f t="shared" si="28"/>
        <v>125000000</v>
      </c>
      <c r="M35" s="15">
        <v>65000000</v>
      </c>
      <c r="N35" s="15">
        <v>60000000</v>
      </c>
      <c r="O35" s="15"/>
      <c r="P35" s="46">
        <f t="shared" si="20"/>
        <v>534642828</v>
      </c>
      <c r="Q35" s="50">
        <f t="shared" si="4"/>
        <v>241044626</v>
      </c>
      <c r="R35" s="50">
        <f t="shared" si="5"/>
        <v>277991602</v>
      </c>
      <c r="S35" s="15"/>
      <c r="T35" s="50">
        <f t="shared" si="6"/>
        <v>15606600</v>
      </c>
      <c r="U35" s="61">
        <v>932150000</v>
      </c>
    </row>
    <row r="36" spans="1:21" ht="16.5">
      <c r="A36" s="3" t="s">
        <v>22</v>
      </c>
      <c r="B36" s="17">
        <f t="shared" si="21"/>
        <v>31926000</v>
      </c>
      <c r="C36" s="18"/>
      <c r="D36" s="15">
        <v>31926000</v>
      </c>
      <c r="E36" s="15"/>
      <c r="F36" s="15"/>
      <c r="G36" s="13">
        <f t="shared" si="27"/>
        <v>3103558</v>
      </c>
      <c r="H36" s="15"/>
      <c r="I36" s="15">
        <v>3103558</v>
      </c>
      <c r="J36" s="15"/>
      <c r="K36" s="15"/>
      <c r="L36" s="35">
        <f t="shared" si="28"/>
        <v>100000000</v>
      </c>
      <c r="M36" s="15"/>
      <c r="N36" s="15">
        <v>100000000</v>
      </c>
      <c r="O36" s="15"/>
      <c r="P36" s="46">
        <f t="shared" si="20"/>
        <v>103103558</v>
      </c>
      <c r="Q36" s="50">
        <f t="shared" si="4"/>
        <v>0</v>
      </c>
      <c r="R36" s="50">
        <f t="shared" si="5"/>
        <v>103103558</v>
      </c>
      <c r="S36" s="15"/>
      <c r="T36" s="50">
        <f t="shared" si="6"/>
        <v>0</v>
      </c>
      <c r="U36" s="61"/>
    </row>
    <row r="37" spans="1:21" ht="16.5">
      <c r="A37" s="3" t="s">
        <v>23</v>
      </c>
      <c r="B37" s="17">
        <f t="shared" si="21"/>
        <v>220876000</v>
      </c>
      <c r="C37" s="18">
        <v>37200000</v>
      </c>
      <c r="D37" s="15">
        <v>158476000</v>
      </c>
      <c r="E37" s="15"/>
      <c r="F37" s="15">
        <v>25200000</v>
      </c>
      <c r="G37" s="13">
        <f t="shared" si="27"/>
        <v>199776000</v>
      </c>
      <c r="H37" s="15">
        <v>10200000</v>
      </c>
      <c r="I37" s="15">
        <v>189576000</v>
      </c>
      <c r="J37" s="15"/>
      <c r="K37" s="15"/>
      <c r="L37" s="35">
        <f t="shared" si="28"/>
        <v>90400000</v>
      </c>
      <c r="M37" s="15">
        <v>20400000</v>
      </c>
      <c r="N37" s="15">
        <v>70000000</v>
      </c>
      <c r="O37" s="15"/>
      <c r="P37" s="46">
        <f t="shared" si="20"/>
        <v>290176000</v>
      </c>
      <c r="Q37" s="50">
        <f t="shared" si="4"/>
        <v>30600000</v>
      </c>
      <c r="R37" s="50">
        <f t="shared" si="5"/>
        <v>259576000</v>
      </c>
      <c r="S37" s="15"/>
      <c r="T37" s="50">
        <f t="shared" si="6"/>
        <v>0</v>
      </c>
      <c r="U37" s="61">
        <v>450600000</v>
      </c>
    </row>
    <row r="38" spans="1:21" ht="16.5">
      <c r="A38" s="3" t="s">
        <v>24</v>
      </c>
      <c r="B38" s="17">
        <f t="shared" si="21"/>
        <v>6429536751</v>
      </c>
      <c r="C38" s="18">
        <v>2182268450</v>
      </c>
      <c r="D38" s="15">
        <v>1899767961</v>
      </c>
      <c r="E38" s="15"/>
      <c r="F38" s="15">
        <v>2347500340</v>
      </c>
      <c r="G38" s="13">
        <f t="shared" si="27"/>
        <v>1869315616</v>
      </c>
      <c r="H38" s="15">
        <v>113570000</v>
      </c>
      <c r="I38" s="15">
        <v>526241746</v>
      </c>
      <c r="J38" s="15"/>
      <c r="K38" s="15">
        <v>1229503870</v>
      </c>
      <c r="L38" s="35">
        <f t="shared" si="28"/>
        <v>970000000</v>
      </c>
      <c r="M38" s="15">
        <v>170000000</v>
      </c>
      <c r="N38" s="15">
        <v>500000000</v>
      </c>
      <c r="O38" s="15">
        <v>300000000</v>
      </c>
      <c r="P38" s="46">
        <f t="shared" si="20"/>
        <v>2839315616</v>
      </c>
      <c r="Q38" s="50">
        <f t="shared" si="4"/>
        <v>283570000</v>
      </c>
      <c r="R38" s="50">
        <f t="shared" si="5"/>
        <v>1026241746</v>
      </c>
      <c r="S38" s="15"/>
      <c r="T38" s="50">
        <f t="shared" si="6"/>
        <v>1529503870</v>
      </c>
      <c r="U38" s="61">
        <v>3483740000</v>
      </c>
    </row>
    <row r="39" spans="1:21" ht="16.5">
      <c r="A39" s="3" t="s">
        <v>25</v>
      </c>
      <c r="B39" s="17">
        <f t="shared" si="21"/>
        <v>1429324048</v>
      </c>
      <c r="C39" s="18">
        <v>903579603</v>
      </c>
      <c r="D39" s="15">
        <v>525744445</v>
      </c>
      <c r="E39" s="15"/>
      <c r="F39" s="15"/>
      <c r="G39" s="13">
        <f t="shared" si="27"/>
        <v>380908281</v>
      </c>
      <c r="H39" s="15">
        <v>129691954</v>
      </c>
      <c r="I39" s="15">
        <v>251216327</v>
      </c>
      <c r="J39" s="15"/>
      <c r="K39" s="15"/>
      <c r="L39" s="35">
        <f t="shared" si="28"/>
        <v>4228972896</v>
      </c>
      <c r="M39" s="15">
        <v>2898972896</v>
      </c>
      <c r="N39" s="15">
        <v>1300000000</v>
      </c>
      <c r="O39" s="15">
        <v>30000000</v>
      </c>
      <c r="P39" s="46">
        <f t="shared" si="20"/>
        <v>4609881177</v>
      </c>
      <c r="Q39" s="50">
        <f t="shared" si="4"/>
        <v>3028664850</v>
      </c>
      <c r="R39" s="50">
        <f t="shared" si="5"/>
        <v>1551216327</v>
      </c>
      <c r="S39" s="15"/>
      <c r="T39" s="50">
        <f t="shared" si="6"/>
        <v>30000000</v>
      </c>
      <c r="U39" s="61">
        <v>3724577000</v>
      </c>
    </row>
    <row r="40" spans="1:21" ht="16.5">
      <c r="A40" s="3" t="s">
        <v>26</v>
      </c>
      <c r="B40" s="17">
        <f t="shared" si="21"/>
        <v>7669296110</v>
      </c>
      <c r="C40" s="18">
        <v>6714076030</v>
      </c>
      <c r="D40" s="15">
        <v>767540475</v>
      </c>
      <c r="E40" s="15"/>
      <c r="F40" s="15">
        <v>187679605</v>
      </c>
      <c r="G40" s="13">
        <f t="shared" si="27"/>
        <v>2501544985</v>
      </c>
      <c r="H40" s="15">
        <v>2106102000</v>
      </c>
      <c r="I40" s="15">
        <v>392321185</v>
      </c>
      <c r="J40" s="15"/>
      <c r="K40" s="15">
        <v>3121800</v>
      </c>
      <c r="L40" s="35">
        <f t="shared" si="28"/>
        <v>1530000000</v>
      </c>
      <c r="M40" s="15">
        <v>700000000</v>
      </c>
      <c r="N40" s="15">
        <v>800000000</v>
      </c>
      <c r="O40" s="15">
        <v>30000000</v>
      </c>
      <c r="P40" s="46">
        <f t="shared" si="20"/>
        <v>4031544985</v>
      </c>
      <c r="Q40" s="50">
        <f t="shared" si="4"/>
        <v>2806102000</v>
      </c>
      <c r="R40" s="50">
        <f t="shared" si="5"/>
        <v>1192321185</v>
      </c>
      <c r="S40" s="15"/>
      <c r="T40" s="50">
        <f t="shared" si="6"/>
        <v>33121800</v>
      </c>
      <c r="U40" s="61">
        <v>3140655000</v>
      </c>
    </row>
    <row r="41" spans="1:21" ht="16.5">
      <c r="A41" s="3"/>
      <c r="B41" s="17">
        <f t="shared" si="21"/>
        <v>0</v>
      </c>
      <c r="C41" s="18"/>
      <c r="D41" s="15"/>
      <c r="E41" s="15"/>
      <c r="F41" s="15"/>
      <c r="G41" s="15"/>
      <c r="H41" s="15"/>
      <c r="I41" s="15"/>
      <c r="J41" s="15"/>
      <c r="K41" s="15"/>
      <c r="L41" s="35">
        <f t="shared" si="28"/>
        <v>0</v>
      </c>
      <c r="M41" s="15"/>
      <c r="N41" s="15"/>
      <c r="O41" s="15"/>
      <c r="P41" s="35">
        <f t="shared" si="20"/>
        <v>0</v>
      </c>
      <c r="Q41" s="50">
        <f t="shared" si="4"/>
        <v>0</v>
      </c>
      <c r="R41" s="50">
        <f t="shared" si="5"/>
        <v>0</v>
      </c>
      <c r="S41" s="15"/>
      <c r="T41" s="50">
        <f t="shared" si="6"/>
        <v>0</v>
      </c>
      <c r="U41" s="36">
        <f>H41+M41</f>
        <v>0</v>
      </c>
    </row>
    <row r="42" spans="1:21" ht="16.5">
      <c r="A42" s="3" t="s">
        <v>27</v>
      </c>
      <c r="B42" s="17">
        <f t="shared" si="21"/>
        <v>0</v>
      </c>
      <c r="C42" s="18"/>
      <c r="D42" s="15"/>
      <c r="E42" s="15"/>
      <c r="F42" s="15"/>
      <c r="G42" s="15"/>
      <c r="H42" s="15"/>
      <c r="I42" s="15"/>
      <c r="J42" s="15"/>
      <c r="K42" s="15"/>
      <c r="L42" s="35">
        <f t="shared" si="28"/>
        <v>0</v>
      </c>
      <c r="M42" s="15"/>
      <c r="N42" s="15"/>
      <c r="O42" s="15"/>
      <c r="P42" s="35">
        <f t="shared" si="20"/>
        <v>0</v>
      </c>
      <c r="Q42" s="49">
        <f t="shared" si="4"/>
        <v>0</v>
      </c>
      <c r="R42" s="49">
        <f t="shared" si="5"/>
        <v>0</v>
      </c>
      <c r="S42" s="15"/>
      <c r="T42" s="49">
        <f t="shared" si="6"/>
        <v>0</v>
      </c>
      <c r="U42" s="36">
        <f>H42+M42</f>
        <v>0</v>
      </c>
    </row>
    <row r="43" spans="1:21" ht="16.5">
      <c r="A43" s="3" t="s">
        <v>28</v>
      </c>
      <c r="B43" s="17">
        <f>SUM(B44:B47)</f>
        <v>3136500500</v>
      </c>
      <c r="C43" s="17">
        <f>SUM(C44:C47)</f>
        <v>2849234500</v>
      </c>
      <c r="D43" s="17">
        <f t="shared" ref="D43:F43" si="29">SUM(D44:D47)</f>
        <v>287266000</v>
      </c>
      <c r="E43" s="17">
        <f t="shared" si="29"/>
        <v>0</v>
      </c>
      <c r="F43" s="17">
        <f t="shared" si="29"/>
        <v>0</v>
      </c>
      <c r="G43" s="13">
        <f>SUM(H43:K43)</f>
        <v>1808549000</v>
      </c>
      <c r="H43" s="13">
        <f>SUM(H44:H47)</f>
        <v>1562840000</v>
      </c>
      <c r="I43" s="13">
        <f t="shared" ref="I43:K43" si="30">SUM(I44:I47)</f>
        <v>218479000</v>
      </c>
      <c r="J43" s="13">
        <f t="shared" si="30"/>
        <v>17260000</v>
      </c>
      <c r="K43" s="13">
        <f t="shared" si="30"/>
        <v>9970000</v>
      </c>
      <c r="L43" s="35">
        <f>SUM(L44:L47)</f>
        <v>2224000000</v>
      </c>
      <c r="M43" s="35">
        <f t="shared" ref="M43:O43" si="31">SUM(M44:M47)</f>
        <v>1174000000</v>
      </c>
      <c r="N43" s="35">
        <f t="shared" si="31"/>
        <v>1000000000</v>
      </c>
      <c r="O43" s="35">
        <f t="shared" si="31"/>
        <v>50000000</v>
      </c>
      <c r="P43" s="35">
        <f t="shared" si="20"/>
        <v>4032549000</v>
      </c>
      <c r="Q43" s="49">
        <f t="shared" si="4"/>
        <v>2736840000</v>
      </c>
      <c r="R43" s="49">
        <f t="shared" si="5"/>
        <v>1218479000</v>
      </c>
      <c r="S43" s="13">
        <f t="shared" ref="S43" si="32">SUM(S44:S47)</f>
        <v>17260000</v>
      </c>
      <c r="T43" s="49">
        <f t="shared" si="6"/>
        <v>59970000</v>
      </c>
      <c r="U43" s="36">
        <f>SUM(U44:U47)</f>
        <v>4951285000</v>
      </c>
    </row>
    <row r="44" spans="1:21" ht="16.5">
      <c r="A44" s="3" t="s">
        <v>29</v>
      </c>
      <c r="B44" s="17">
        <f t="shared" si="21"/>
        <v>0</v>
      </c>
      <c r="C44" s="18"/>
      <c r="D44" s="15"/>
      <c r="E44" s="15"/>
      <c r="F44" s="15"/>
      <c r="G44" s="13">
        <f t="shared" ref="G44:G47" si="33">SUM(H44:K44)</f>
        <v>0</v>
      </c>
      <c r="H44" s="15"/>
      <c r="I44" s="15"/>
      <c r="J44" s="15"/>
      <c r="K44" s="15"/>
      <c r="L44" s="35">
        <f t="shared" si="28"/>
        <v>0</v>
      </c>
      <c r="M44" s="15"/>
      <c r="N44" s="15"/>
      <c r="O44" s="15"/>
      <c r="P44" s="35">
        <f t="shared" si="20"/>
        <v>0</v>
      </c>
      <c r="Q44" s="49">
        <f t="shared" si="4"/>
        <v>0</v>
      </c>
      <c r="R44" s="49">
        <f t="shared" si="5"/>
        <v>0</v>
      </c>
      <c r="S44" s="15"/>
      <c r="T44" s="49">
        <f t="shared" si="6"/>
        <v>0</v>
      </c>
      <c r="U44" s="61">
        <f>H44+M44</f>
        <v>0</v>
      </c>
    </row>
    <row r="45" spans="1:21" ht="16.5">
      <c r="A45" s="3" t="s">
        <v>30</v>
      </c>
      <c r="B45" s="17">
        <f t="shared" si="21"/>
        <v>3136500500</v>
      </c>
      <c r="C45" s="18">
        <v>2849234500</v>
      </c>
      <c r="D45" s="15">
        <v>287266000</v>
      </c>
      <c r="E45" s="15"/>
      <c r="F45" s="15"/>
      <c r="G45" s="13">
        <f t="shared" si="33"/>
        <v>1808549000</v>
      </c>
      <c r="H45" s="15">
        <v>1562840000</v>
      </c>
      <c r="I45" s="15">
        <v>218479000</v>
      </c>
      <c r="J45" s="15">
        <v>17260000</v>
      </c>
      <c r="K45" s="15">
        <v>9970000</v>
      </c>
      <c r="L45" s="35">
        <f t="shared" si="28"/>
        <v>2224000000</v>
      </c>
      <c r="M45" s="15">
        <v>1174000000</v>
      </c>
      <c r="N45" s="15">
        <v>1000000000</v>
      </c>
      <c r="O45" s="15">
        <v>50000000</v>
      </c>
      <c r="P45" s="46">
        <f t="shared" si="20"/>
        <v>4032549000</v>
      </c>
      <c r="Q45" s="50">
        <f t="shared" si="4"/>
        <v>2736840000</v>
      </c>
      <c r="R45" s="50">
        <f t="shared" si="5"/>
        <v>1218479000</v>
      </c>
      <c r="S45" s="15">
        <v>17260000</v>
      </c>
      <c r="T45" s="50">
        <f t="shared" si="6"/>
        <v>59970000</v>
      </c>
      <c r="U45" s="61">
        <v>4951285000</v>
      </c>
    </row>
    <row r="46" spans="1:21" ht="16.5">
      <c r="A46" s="3" t="s">
        <v>31</v>
      </c>
      <c r="B46" s="17">
        <f t="shared" si="21"/>
        <v>0</v>
      </c>
      <c r="C46" s="18"/>
      <c r="D46" s="15"/>
      <c r="E46" s="15"/>
      <c r="F46" s="15"/>
      <c r="G46" s="13">
        <f t="shared" si="33"/>
        <v>0</v>
      </c>
      <c r="H46" s="15"/>
      <c r="I46" s="15"/>
      <c r="J46" s="15"/>
      <c r="K46" s="15"/>
      <c r="L46" s="35">
        <f t="shared" si="28"/>
        <v>0</v>
      </c>
      <c r="M46" s="15"/>
      <c r="N46" s="15"/>
      <c r="O46" s="15"/>
      <c r="P46" s="35">
        <f t="shared" si="20"/>
        <v>0</v>
      </c>
      <c r="Q46" s="49">
        <f t="shared" si="4"/>
        <v>0</v>
      </c>
      <c r="R46" s="49">
        <f t="shared" si="5"/>
        <v>0</v>
      </c>
      <c r="S46" s="15"/>
      <c r="T46" s="49">
        <f t="shared" si="6"/>
        <v>0</v>
      </c>
      <c r="U46" s="61">
        <f>H46+M46</f>
        <v>0</v>
      </c>
    </row>
    <row r="47" spans="1:21" ht="16.5">
      <c r="A47" s="3" t="s">
        <v>32</v>
      </c>
      <c r="B47" s="17">
        <f t="shared" si="21"/>
        <v>0</v>
      </c>
      <c r="C47" s="18"/>
      <c r="D47" s="15"/>
      <c r="E47" s="15"/>
      <c r="F47" s="15"/>
      <c r="G47" s="13">
        <f t="shared" si="33"/>
        <v>0</v>
      </c>
      <c r="H47" s="15"/>
      <c r="I47" s="15"/>
      <c r="J47" s="15"/>
      <c r="K47" s="15"/>
      <c r="L47" s="35">
        <f t="shared" si="28"/>
        <v>0</v>
      </c>
      <c r="M47" s="15"/>
      <c r="N47" s="15"/>
      <c r="O47" s="15"/>
      <c r="P47" s="35">
        <f t="shared" si="20"/>
        <v>0</v>
      </c>
      <c r="Q47" s="49">
        <f t="shared" si="4"/>
        <v>0</v>
      </c>
      <c r="R47" s="49">
        <f t="shared" si="5"/>
        <v>0</v>
      </c>
      <c r="S47" s="15"/>
      <c r="T47" s="49">
        <f t="shared" si="6"/>
        <v>0</v>
      </c>
      <c r="U47" s="61">
        <f>H47+M47</f>
        <v>0</v>
      </c>
    </row>
    <row r="48" spans="1:21" ht="16.5">
      <c r="A48" s="3" t="s">
        <v>33</v>
      </c>
      <c r="B48" s="17">
        <f>SUM(B49:B54)</f>
        <v>4260250740</v>
      </c>
      <c r="C48" s="17">
        <f>SUM(C49:C54)</f>
        <v>790708900</v>
      </c>
      <c r="D48" s="17">
        <f t="shared" ref="D48:F48" si="34">SUM(D49:D54)</f>
        <v>2926631032</v>
      </c>
      <c r="E48" s="17">
        <f t="shared" si="34"/>
        <v>0</v>
      </c>
      <c r="F48" s="17">
        <f t="shared" si="34"/>
        <v>542910808</v>
      </c>
      <c r="G48" s="13">
        <f>SUM(H48:K48)</f>
        <v>3170580570</v>
      </c>
      <c r="H48" s="13">
        <f>SUM(H49:H53)</f>
        <v>8730800</v>
      </c>
      <c r="I48" s="13">
        <f t="shared" ref="I48:K48" si="35">SUM(I49:I53)</f>
        <v>1123580240</v>
      </c>
      <c r="J48" s="13">
        <f t="shared" si="35"/>
        <v>0</v>
      </c>
      <c r="K48" s="13">
        <f t="shared" si="35"/>
        <v>2038269530</v>
      </c>
      <c r="L48" s="35">
        <f>SUM(L49:L54)</f>
        <v>4262611614</v>
      </c>
      <c r="M48" s="35">
        <f t="shared" ref="M48:O48" si="36">SUM(M49:M54)</f>
        <v>350000000</v>
      </c>
      <c r="N48" s="35">
        <f t="shared" si="36"/>
        <v>3017151430</v>
      </c>
      <c r="O48" s="35">
        <f t="shared" si="36"/>
        <v>895460184</v>
      </c>
      <c r="P48" s="35">
        <f t="shared" si="20"/>
        <v>7433192184</v>
      </c>
      <c r="Q48" s="49">
        <f t="shared" si="4"/>
        <v>358730800</v>
      </c>
      <c r="R48" s="49">
        <f t="shared" si="5"/>
        <v>4140731670</v>
      </c>
      <c r="S48" s="13">
        <f t="shared" ref="S48" si="37">SUM(S49:S53)</f>
        <v>0</v>
      </c>
      <c r="T48" s="49">
        <f t="shared" si="6"/>
        <v>2933729714</v>
      </c>
      <c r="U48" s="36">
        <f>SUM(U49:U53)</f>
        <v>5574198000</v>
      </c>
    </row>
    <row r="49" spans="1:21" ht="16.5">
      <c r="A49" s="3" t="s">
        <v>34</v>
      </c>
      <c r="B49" s="17">
        <f t="shared" si="21"/>
        <v>0</v>
      </c>
      <c r="C49" s="18"/>
      <c r="D49" s="15"/>
      <c r="E49" s="15"/>
      <c r="F49" s="15"/>
      <c r="G49" s="13">
        <f t="shared" ref="G49:G53" si="38">SUM(H49:K49)</f>
        <v>0</v>
      </c>
      <c r="H49" s="15"/>
      <c r="I49" s="15"/>
      <c r="J49" s="15"/>
      <c r="K49" s="15"/>
      <c r="L49" s="35">
        <f t="shared" si="28"/>
        <v>0</v>
      </c>
      <c r="M49" s="15"/>
      <c r="N49" s="15"/>
      <c r="O49" s="15"/>
      <c r="P49" s="46">
        <f t="shared" si="20"/>
        <v>0</v>
      </c>
      <c r="Q49" s="49">
        <f t="shared" si="4"/>
        <v>0</v>
      </c>
      <c r="R49" s="49">
        <f t="shared" si="5"/>
        <v>0</v>
      </c>
      <c r="S49" s="15"/>
      <c r="T49" s="49">
        <f t="shared" si="6"/>
        <v>0</v>
      </c>
      <c r="U49" s="61">
        <f>H49+M49</f>
        <v>0</v>
      </c>
    </row>
    <row r="50" spans="1:21" ht="16.5">
      <c r="A50" s="3" t="s">
        <v>35</v>
      </c>
      <c r="B50" s="17">
        <f t="shared" si="21"/>
        <v>1061063676</v>
      </c>
      <c r="C50" s="18">
        <v>90708900</v>
      </c>
      <c r="D50" s="15">
        <v>880621776</v>
      </c>
      <c r="E50" s="15"/>
      <c r="F50" s="15">
        <v>89733000</v>
      </c>
      <c r="G50" s="13">
        <f t="shared" si="38"/>
        <v>778916420</v>
      </c>
      <c r="H50" s="15">
        <v>8730800</v>
      </c>
      <c r="I50" s="15">
        <v>770185620</v>
      </c>
      <c r="J50" s="15"/>
      <c r="K50" s="15"/>
      <c r="L50" s="35">
        <f t="shared" si="28"/>
        <v>1070460184</v>
      </c>
      <c r="M50" s="15">
        <v>350000000</v>
      </c>
      <c r="N50" s="15">
        <v>500000000</v>
      </c>
      <c r="O50" s="15">
        <v>220460184</v>
      </c>
      <c r="P50" s="46">
        <f t="shared" si="20"/>
        <v>1849376604</v>
      </c>
      <c r="Q50" s="50">
        <f t="shared" si="4"/>
        <v>358730800</v>
      </c>
      <c r="R50" s="50">
        <f t="shared" si="5"/>
        <v>1270185620</v>
      </c>
      <c r="S50" s="15"/>
      <c r="T50" s="50">
        <f t="shared" si="6"/>
        <v>220460184</v>
      </c>
      <c r="U50" s="61">
        <v>1224198000</v>
      </c>
    </row>
    <row r="51" spans="1:21" ht="16.5">
      <c r="A51" s="3" t="s">
        <v>40</v>
      </c>
      <c r="B51" s="17"/>
      <c r="C51" s="18"/>
      <c r="D51" s="15"/>
      <c r="E51" s="15"/>
      <c r="F51" s="15"/>
      <c r="G51" s="13">
        <f t="shared" si="38"/>
        <v>39129245</v>
      </c>
      <c r="H51" s="15"/>
      <c r="I51" s="15">
        <v>39129245</v>
      </c>
      <c r="J51" s="15"/>
      <c r="K51" s="15"/>
      <c r="L51" s="35">
        <f t="shared" si="28"/>
        <v>0</v>
      </c>
      <c r="M51" s="15"/>
      <c r="N51" s="15"/>
      <c r="O51" s="15"/>
      <c r="P51" s="46">
        <f t="shared" si="20"/>
        <v>39129245</v>
      </c>
      <c r="Q51" s="50">
        <f t="shared" si="4"/>
        <v>0</v>
      </c>
      <c r="R51" s="50">
        <f t="shared" si="5"/>
        <v>39129245</v>
      </c>
      <c r="S51" s="15"/>
      <c r="T51" s="50">
        <f t="shared" si="6"/>
        <v>0</v>
      </c>
      <c r="U51" s="61">
        <f>H51+M51</f>
        <v>0</v>
      </c>
    </row>
    <row r="52" spans="1:21" ht="16.5">
      <c r="A52" s="3" t="s">
        <v>36</v>
      </c>
      <c r="B52" s="17">
        <f t="shared" si="21"/>
        <v>3198359376</v>
      </c>
      <c r="C52" s="18">
        <v>700000000</v>
      </c>
      <c r="D52" s="15">
        <v>2045181568</v>
      </c>
      <c r="E52" s="15"/>
      <c r="F52" s="15">
        <v>453177808</v>
      </c>
      <c r="G52" s="13">
        <f t="shared" si="38"/>
        <v>2218269530</v>
      </c>
      <c r="H52" s="15"/>
      <c r="I52" s="15">
        <v>180000000</v>
      </c>
      <c r="J52" s="15"/>
      <c r="K52" s="15">
        <v>2038269530</v>
      </c>
      <c r="L52" s="35">
        <f t="shared" si="28"/>
        <v>2992151430</v>
      </c>
      <c r="M52" s="15"/>
      <c r="N52" s="15">
        <v>2317151430</v>
      </c>
      <c r="O52" s="15">
        <v>675000000</v>
      </c>
      <c r="P52" s="46">
        <f t="shared" si="20"/>
        <v>5210420960</v>
      </c>
      <c r="Q52" s="50">
        <f t="shared" si="4"/>
        <v>0</v>
      </c>
      <c r="R52" s="50">
        <f t="shared" si="5"/>
        <v>2497151430</v>
      </c>
      <c r="S52" s="15"/>
      <c r="T52" s="50">
        <f t="shared" si="6"/>
        <v>2713269530</v>
      </c>
      <c r="U52" s="61">
        <v>4350000000</v>
      </c>
    </row>
    <row r="53" spans="1:21" ht="16.5">
      <c r="A53" s="3" t="s">
        <v>37</v>
      </c>
      <c r="B53" s="17">
        <f t="shared" si="21"/>
        <v>827688</v>
      </c>
      <c r="C53" s="18"/>
      <c r="D53" s="15">
        <v>827688</v>
      </c>
      <c r="E53" s="15"/>
      <c r="F53" s="15"/>
      <c r="G53" s="13">
        <f t="shared" si="38"/>
        <v>134265375</v>
      </c>
      <c r="H53" s="15"/>
      <c r="I53" s="15">
        <v>134265375</v>
      </c>
      <c r="J53" s="15"/>
      <c r="K53" s="15"/>
      <c r="L53" s="35">
        <f t="shared" si="28"/>
        <v>200000000</v>
      </c>
      <c r="M53" s="15"/>
      <c r="N53" s="15">
        <v>200000000</v>
      </c>
      <c r="O53" s="15"/>
      <c r="P53" s="46">
        <f t="shared" si="20"/>
        <v>334265375</v>
      </c>
      <c r="Q53" s="50">
        <f t="shared" si="4"/>
        <v>0</v>
      </c>
      <c r="R53" s="50">
        <f t="shared" si="5"/>
        <v>334265375</v>
      </c>
      <c r="S53" s="15"/>
      <c r="T53" s="50">
        <f t="shared" si="6"/>
        <v>0</v>
      </c>
      <c r="U53" s="61">
        <f>H53+M53</f>
        <v>0</v>
      </c>
    </row>
    <row r="54" spans="1:21" ht="16.5">
      <c r="A54" s="3" t="s">
        <v>38</v>
      </c>
      <c r="B54" s="17">
        <f t="shared" si="21"/>
        <v>0</v>
      </c>
      <c r="C54" s="18"/>
      <c r="D54" s="15"/>
      <c r="E54" s="15"/>
      <c r="F54" s="15"/>
      <c r="G54" s="15"/>
      <c r="H54" s="15"/>
      <c r="I54" s="15"/>
      <c r="J54" s="15"/>
      <c r="K54" s="15"/>
      <c r="L54" s="35">
        <f t="shared" si="28"/>
        <v>0</v>
      </c>
      <c r="M54" s="15"/>
      <c r="N54" s="15"/>
      <c r="O54" s="15"/>
      <c r="P54" s="35">
        <f t="shared" si="20"/>
        <v>0</v>
      </c>
      <c r="Q54" s="49">
        <f t="shared" si="4"/>
        <v>0</v>
      </c>
      <c r="R54" s="49">
        <f t="shared" si="5"/>
        <v>0</v>
      </c>
      <c r="S54" s="15"/>
      <c r="T54" s="49">
        <f t="shared" si="6"/>
        <v>0</v>
      </c>
      <c r="U54" s="36">
        <f>H54+M54</f>
        <v>0</v>
      </c>
    </row>
    <row r="55" spans="1:21" ht="16.5">
      <c r="A55" s="21" t="s">
        <v>39</v>
      </c>
      <c r="B55" s="22">
        <f t="shared" si="21"/>
        <v>544773000</v>
      </c>
      <c r="C55" s="22">
        <f>SUM(C56:C62)</f>
        <v>544773000</v>
      </c>
      <c r="D55" s="23"/>
      <c r="E55" s="23"/>
      <c r="F55" s="23"/>
      <c r="G55" s="24">
        <f>SUM(G56:G62)</f>
        <v>2648080000</v>
      </c>
      <c r="H55" s="24">
        <f t="shared" ref="H55:K55" si="39">SUM(H56:H62)</f>
        <v>2648080000</v>
      </c>
      <c r="I55" s="24">
        <f t="shared" si="39"/>
        <v>0</v>
      </c>
      <c r="J55" s="24">
        <f t="shared" si="39"/>
        <v>0</v>
      </c>
      <c r="K55" s="24">
        <f t="shared" si="39"/>
        <v>0</v>
      </c>
      <c r="L55" s="20">
        <f>SUM(L56:L62)</f>
        <v>3186920000</v>
      </c>
      <c r="M55" s="20">
        <f t="shared" ref="M55:O55" si="40">SUM(M56:M62)</f>
        <v>3186920000</v>
      </c>
      <c r="N55" s="20">
        <f t="shared" si="40"/>
        <v>0</v>
      </c>
      <c r="O55" s="20">
        <f t="shared" si="40"/>
        <v>0</v>
      </c>
      <c r="P55" s="20">
        <f t="shared" si="20"/>
        <v>5835000000</v>
      </c>
      <c r="Q55" s="51">
        <f>SUM(Q56:Q62)</f>
        <v>5835000000</v>
      </c>
      <c r="R55" s="51">
        <f t="shared" si="5"/>
        <v>0</v>
      </c>
      <c r="S55" s="24">
        <f t="shared" ref="S55" si="41">SUM(S56:S62)</f>
        <v>0</v>
      </c>
      <c r="T55" s="51">
        <f t="shared" si="6"/>
        <v>0</v>
      </c>
      <c r="U55" s="37">
        <f>SUM(U56:U62)</f>
        <v>0</v>
      </c>
    </row>
    <row r="56" spans="1:21" ht="16.5">
      <c r="A56" s="3" t="s">
        <v>26</v>
      </c>
      <c r="B56" s="17">
        <f t="shared" si="21"/>
        <v>0</v>
      </c>
      <c r="C56" s="18"/>
      <c r="D56" s="15"/>
      <c r="E56" s="15"/>
      <c r="F56" s="15"/>
      <c r="G56" s="13">
        <f t="shared" ref="G56:G62" si="42">SUM(H56:K56)</f>
        <v>0</v>
      </c>
      <c r="H56" s="15"/>
      <c r="I56" s="15"/>
      <c r="J56" s="15"/>
      <c r="K56" s="15"/>
      <c r="L56" s="35">
        <f t="shared" si="28"/>
        <v>50559000</v>
      </c>
      <c r="M56" s="15">
        <v>50559000</v>
      </c>
      <c r="N56" s="15"/>
      <c r="O56" s="15"/>
      <c r="P56" s="35">
        <f t="shared" si="20"/>
        <v>50559000</v>
      </c>
      <c r="Q56" s="50">
        <f t="shared" si="4"/>
        <v>50559000</v>
      </c>
      <c r="R56" s="50">
        <f t="shared" si="5"/>
        <v>0</v>
      </c>
      <c r="S56" s="15"/>
      <c r="T56" s="50">
        <f t="shared" si="6"/>
        <v>0</v>
      </c>
      <c r="U56" s="61"/>
    </row>
    <row r="57" spans="1:21" ht="16.5">
      <c r="A57" s="3" t="s">
        <v>35</v>
      </c>
      <c r="B57" s="17">
        <f t="shared" si="21"/>
        <v>406750000</v>
      </c>
      <c r="C57" s="18">
        <v>406750000</v>
      </c>
      <c r="D57" s="15"/>
      <c r="E57" s="15"/>
      <c r="F57" s="15"/>
      <c r="G57" s="13">
        <f t="shared" si="42"/>
        <v>0</v>
      </c>
      <c r="H57" s="15"/>
      <c r="I57" s="15"/>
      <c r="J57" s="15"/>
      <c r="K57" s="15"/>
      <c r="L57" s="35">
        <f t="shared" si="28"/>
        <v>0</v>
      </c>
      <c r="M57" s="15"/>
      <c r="N57" s="15"/>
      <c r="O57" s="15"/>
      <c r="P57" s="35">
        <f t="shared" si="20"/>
        <v>0</v>
      </c>
      <c r="Q57" s="50">
        <f t="shared" si="4"/>
        <v>0</v>
      </c>
      <c r="R57" s="50">
        <f t="shared" si="5"/>
        <v>0</v>
      </c>
      <c r="S57" s="15"/>
      <c r="T57" s="50">
        <f t="shared" si="6"/>
        <v>0</v>
      </c>
      <c r="U57" s="61"/>
    </row>
    <row r="58" spans="1:21" ht="16.5">
      <c r="A58" s="3" t="s">
        <v>40</v>
      </c>
      <c r="B58" s="17">
        <f t="shared" si="21"/>
        <v>82183000</v>
      </c>
      <c r="C58" s="18">
        <v>82183000</v>
      </c>
      <c r="D58" s="15"/>
      <c r="E58" s="15"/>
      <c r="F58" s="15"/>
      <c r="G58" s="13">
        <f t="shared" si="42"/>
        <v>0</v>
      </c>
      <c r="H58" s="15"/>
      <c r="I58" s="15"/>
      <c r="J58" s="15"/>
      <c r="K58" s="15"/>
      <c r="L58" s="35">
        <f t="shared" si="28"/>
        <v>0</v>
      </c>
      <c r="M58" s="15"/>
      <c r="N58" s="15"/>
      <c r="O58" s="15"/>
      <c r="P58" s="35">
        <f t="shared" si="20"/>
        <v>0</v>
      </c>
      <c r="Q58" s="50">
        <f t="shared" si="4"/>
        <v>0</v>
      </c>
      <c r="R58" s="50">
        <f t="shared" si="5"/>
        <v>0</v>
      </c>
      <c r="S58" s="15"/>
      <c r="T58" s="50">
        <f t="shared" si="6"/>
        <v>0</v>
      </c>
      <c r="U58" s="61"/>
    </row>
    <row r="59" spans="1:21" ht="16.5">
      <c r="A59" s="3" t="s">
        <v>37</v>
      </c>
      <c r="B59" s="17">
        <f t="shared" si="21"/>
        <v>55840000</v>
      </c>
      <c r="C59" s="18">
        <v>55840000</v>
      </c>
      <c r="D59" s="15"/>
      <c r="E59" s="15"/>
      <c r="F59" s="15"/>
      <c r="G59" s="13">
        <f t="shared" si="42"/>
        <v>0</v>
      </c>
      <c r="H59" s="15"/>
      <c r="I59" s="15"/>
      <c r="J59" s="15"/>
      <c r="K59" s="15"/>
      <c r="L59" s="35">
        <f t="shared" si="28"/>
        <v>0</v>
      </c>
      <c r="M59" s="15"/>
      <c r="N59" s="15"/>
      <c r="O59" s="15"/>
      <c r="P59" s="35">
        <f t="shared" si="20"/>
        <v>0</v>
      </c>
      <c r="Q59" s="50">
        <f t="shared" si="4"/>
        <v>0</v>
      </c>
      <c r="R59" s="50">
        <f t="shared" si="5"/>
        <v>0</v>
      </c>
      <c r="S59" s="15"/>
      <c r="T59" s="50">
        <f t="shared" si="6"/>
        <v>0</v>
      </c>
      <c r="U59" s="61"/>
    </row>
    <row r="60" spans="1:21" ht="16.5">
      <c r="A60" s="3" t="s">
        <v>68</v>
      </c>
      <c r="B60" s="17">
        <f t="shared" si="21"/>
        <v>0</v>
      </c>
      <c r="C60" s="18"/>
      <c r="D60" s="15"/>
      <c r="E60" s="15"/>
      <c r="F60" s="15"/>
      <c r="G60" s="13"/>
      <c r="H60" s="15"/>
      <c r="I60" s="15"/>
      <c r="J60" s="15"/>
      <c r="K60" s="15"/>
      <c r="L60" s="35">
        <f t="shared" si="28"/>
        <v>0</v>
      </c>
      <c r="M60" s="15"/>
      <c r="N60" s="15"/>
      <c r="O60" s="15"/>
      <c r="P60" s="35">
        <f t="shared" si="20"/>
        <v>0</v>
      </c>
      <c r="Q60" s="50">
        <f t="shared" si="4"/>
        <v>0</v>
      </c>
      <c r="R60" s="50">
        <f t="shared" si="5"/>
        <v>0</v>
      </c>
      <c r="S60" s="15"/>
      <c r="T60" s="50">
        <f t="shared" si="6"/>
        <v>0</v>
      </c>
      <c r="U60" s="61"/>
    </row>
    <row r="61" spans="1:21" ht="16.5">
      <c r="A61" s="3" t="s">
        <v>29</v>
      </c>
      <c r="B61" s="17">
        <f t="shared" si="21"/>
        <v>0</v>
      </c>
      <c r="C61" s="18"/>
      <c r="D61" s="15"/>
      <c r="E61" s="15"/>
      <c r="F61" s="15"/>
      <c r="G61" s="13"/>
      <c r="H61" s="15"/>
      <c r="I61" s="15"/>
      <c r="J61" s="15"/>
      <c r="K61" s="15"/>
      <c r="L61" s="35">
        <f t="shared" si="28"/>
        <v>396386000</v>
      </c>
      <c r="M61" s="15">
        <v>396386000</v>
      </c>
      <c r="N61" s="15"/>
      <c r="O61" s="15"/>
      <c r="P61" s="35">
        <f t="shared" si="20"/>
        <v>396386000</v>
      </c>
      <c r="Q61" s="50">
        <f t="shared" si="4"/>
        <v>396386000</v>
      </c>
      <c r="R61" s="50">
        <f t="shared" si="5"/>
        <v>0</v>
      </c>
      <c r="S61" s="15"/>
      <c r="T61" s="50">
        <f t="shared" si="6"/>
        <v>0</v>
      </c>
      <c r="U61" s="61"/>
    </row>
    <row r="62" spans="1:21" ht="16.5">
      <c r="A62" s="58" t="s">
        <v>30</v>
      </c>
      <c r="B62" s="59">
        <f t="shared" si="21"/>
        <v>0</v>
      </c>
      <c r="C62" s="60"/>
      <c r="D62" s="52"/>
      <c r="E62" s="52"/>
      <c r="F62" s="52"/>
      <c r="G62" s="52">
        <f t="shared" si="42"/>
        <v>2648080000</v>
      </c>
      <c r="H62" s="52">
        <v>2648080000</v>
      </c>
      <c r="I62" s="52"/>
      <c r="J62" s="52"/>
      <c r="K62" s="52"/>
      <c r="L62" s="35">
        <f t="shared" si="28"/>
        <v>2739975000</v>
      </c>
      <c r="M62" s="15">
        <v>2739975000</v>
      </c>
      <c r="N62" s="15"/>
      <c r="O62" s="52"/>
      <c r="P62" s="53">
        <f t="shared" si="20"/>
        <v>5388055000</v>
      </c>
      <c r="Q62" s="54">
        <f t="shared" si="4"/>
        <v>5388055000</v>
      </c>
      <c r="R62" s="54">
        <f t="shared" si="5"/>
        <v>0</v>
      </c>
      <c r="S62" s="52"/>
      <c r="T62" s="54">
        <f t="shared" si="6"/>
        <v>0</v>
      </c>
      <c r="U62" s="62"/>
    </row>
    <row r="63" spans="1:21" ht="24" customHeight="1">
      <c r="A63" s="25" t="s">
        <v>49</v>
      </c>
      <c r="B63" s="26">
        <v>1063723779</v>
      </c>
      <c r="C63" s="27"/>
      <c r="D63" s="27"/>
      <c r="E63" s="27"/>
      <c r="F63" s="27"/>
      <c r="G63" s="26">
        <v>367443984</v>
      </c>
      <c r="H63" s="27"/>
      <c r="I63" s="27"/>
      <c r="J63" s="27"/>
      <c r="K63" s="26">
        <v>367443984</v>
      </c>
      <c r="L63" s="55">
        <f t="shared" si="28"/>
        <v>622556016</v>
      </c>
      <c r="M63" s="27"/>
      <c r="N63" s="27"/>
      <c r="O63" s="32">
        <v>622556016</v>
      </c>
      <c r="P63" s="56">
        <f t="shared" si="20"/>
        <v>990000000</v>
      </c>
      <c r="Q63" s="57">
        <f t="shared" si="4"/>
        <v>0</v>
      </c>
      <c r="R63" s="57">
        <f t="shared" si="5"/>
        <v>0</v>
      </c>
      <c r="S63" s="27"/>
      <c r="T63" s="57">
        <f t="shared" si="6"/>
        <v>990000000</v>
      </c>
      <c r="U63" s="47">
        <v>1500000000</v>
      </c>
    </row>
  </sheetData>
  <mergeCells count="7">
    <mergeCell ref="U3:U4"/>
    <mergeCell ref="P3:T3"/>
    <mergeCell ref="A1:F1"/>
    <mergeCell ref="A3:A4"/>
    <mergeCell ref="B3:F3"/>
    <mergeCell ref="G3:K3"/>
    <mergeCell ref="L3:O3"/>
  </mergeCells>
  <pageMargins left="0.2" right="0.2" top="0.5" bottom="0.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2015-09-25T03:52:45Z</cp:lastPrinted>
  <dcterms:created xsi:type="dcterms:W3CDTF">2015-09-17T04:24:23Z</dcterms:created>
  <dcterms:modified xsi:type="dcterms:W3CDTF">2015-09-25T08:23:14Z</dcterms:modified>
</cp:coreProperties>
</file>